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mc:AlternateContent xmlns:mc="http://schemas.openxmlformats.org/markup-compatibility/2006">
    <mc:Choice Requires="x15">
      <x15ac:absPath xmlns:x15ac="http://schemas.microsoft.com/office/spreadsheetml/2010/11/ac" url="C:\Users\ilehpamer\Desktop\Izvješće o provedbi Provedbenog programa Grada Zagreba\OBJEDINJENO\FINALNO IZVJEŠĆE ZA POTPIS I OBJAVU\"/>
    </mc:Choice>
  </mc:AlternateContent>
  <xr:revisionPtr revIDLastSave="0" documentId="13_ncr:1_{28C83730-3FE5-4C58-A42E-D5F9B697CD91}" xr6:coauthVersionLast="47" xr6:coauthVersionMax="47" xr10:uidLastSave="{00000000-0000-0000-0000-000000000000}"/>
  <bookViews>
    <workbookView xWindow="28680" yWindow="-120" windowWidth="29040" windowHeight="17640" xr2:uid="{00000000-000D-0000-FFFF-FFFF00000000}"/>
  </bookViews>
  <sheets>
    <sheet name="Provedbeni program" sheetId="5" r:id="rId1"/>
    <sheet name="Mjere i ciljevi" sheetId="6" r:id="rId2"/>
  </sheets>
  <externalReferences>
    <externalReference r:id="rId3"/>
  </externalReferences>
  <definedNames>
    <definedName name="_xlnm._FilterDatabase" localSheetId="0" hidden="1">'Provedbeni program'!$A$4:$X$4</definedName>
    <definedName name="HighlightRow">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5" i="5" l="1"/>
  <c r="AA268" i="5"/>
  <c r="Z499" i="5" l="1"/>
  <c r="AA499" i="5" s="1"/>
  <c r="Z498" i="5"/>
  <c r="AA498" i="5" s="1"/>
  <c r="Z496" i="5"/>
  <c r="AA496" i="5" s="1"/>
  <c r="Z494" i="5"/>
  <c r="AA494" i="5" s="1"/>
  <c r="Z490" i="5"/>
  <c r="AA490" i="5" s="1"/>
  <c r="Z489" i="5"/>
  <c r="AA489" i="5" s="1"/>
  <c r="Z485" i="5"/>
  <c r="AA485" i="5" s="1"/>
  <c r="Z484" i="5"/>
  <c r="AA484" i="5" s="1"/>
  <c r="Z483" i="5"/>
  <c r="AA483" i="5" s="1"/>
  <c r="Z478" i="5"/>
  <c r="AA478" i="5" s="1"/>
  <c r="Z469" i="5"/>
  <c r="AA469" i="5" s="1"/>
  <c r="Z468" i="5"/>
  <c r="AA468" i="5" s="1"/>
  <c r="Z465" i="5"/>
  <c r="AA465" i="5" s="1"/>
  <c r="Z462" i="5"/>
  <c r="AA462" i="5" s="1"/>
  <c r="Z456" i="5"/>
  <c r="AA456" i="5" s="1"/>
  <c r="Z453" i="5"/>
  <c r="AA453" i="5" s="1"/>
  <c r="Z391" i="5"/>
  <c r="AA391" i="5" s="1"/>
  <c r="Z384" i="5"/>
  <c r="AA384" i="5" s="1"/>
  <c r="Z364" i="5"/>
  <c r="AA364" i="5" s="1"/>
  <c r="Z362" i="5"/>
  <c r="AA362" i="5" s="1"/>
  <c r="Z354" i="5"/>
  <c r="AA354" i="5" s="1"/>
  <c r="Z350" i="5"/>
  <c r="AA350" i="5" s="1"/>
  <c r="Z347" i="5"/>
  <c r="AA347" i="5" s="1"/>
  <c r="Z346" i="5"/>
  <c r="AA346" i="5" s="1"/>
  <c r="Z342" i="5"/>
  <c r="AA342" i="5" s="1"/>
  <c r="Z336" i="5"/>
  <c r="AA336" i="5" s="1"/>
  <c r="Z324" i="5"/>
  <c r="AA324" i="5" s="1"/>
  <c r="Z319" i="5"/>
  <c r="AA319" i="5" s="1"/>
  <c r="Z309" i="5"/>
  <c r="AA309" i="5" s="1"/>
  <c r="Z308" i="5"/>
  <c r="AA308" i="5" s="1"/>
  <c r="Z304" i="5"/>
  <c r="AA304" i="5" s="1"/>
  <c r="Z300" i="5"/>
  <c r="AA300" i="5" s="1"/>
  <c r="Z297" i="5"/>
  <c r="AA297" i="5" s="1"/>
  <c r="Z271" i="5" l="1"/>
  <c r="AA271" i="5" s="1"/>
  <c r="G268" i="5"/>
  <c r="F268" i="5" s="1"/>
  <c r="Z258" i="5"/>
  <c r="AA258" i="5" s="1"/>
  <c r="Z229" i="5"/>
  <c r="AA229" i="5" s="1"/>
  <c r="Z214" i="5" l="1"/>
  <c r="AA214" i="5" s="1"/>
  <c r="Z152" i="5"/>
  <c r="AA152" i="5" s="1"/>
  <c r="Z100" i="5"/>
  <c r="AA100" i="5" s="1"/>
  <c r="Z99" i="5"/>
  <c r="AA99" i="5" s="1"/>
  <c r="Z58" i="5"/>
  <c r="AA58" i="5" s="1"/>
  <c r="Z47" i="5"/>
  <c r="AA47" i="5" s="1"/>
  <c r="Z43" i="5"/>
  <c r="AA43" i="5" s="1"/>
  <c r="Z42" i="5"/>
  <c r="AA42" i="5" s="1"/>
  <c r="Z41" i="5"/>
  <c r="AA41" i="5" s="1"/>
  <c r="Z39" i="5"/>
  <c r="AA39" i="5" s="1"/>
  <c r="Z18" i="5"/>
  <c r="AA18" i="5" s="1"/>
  <c r="Z14" i="5"/>
  <c r="AA14" i="5" s="1"/>
  <c r="Z13" i="5"/>
  <c r="AA13" i="5" s="1"/>
  <c r="Z11" i="5"/>
  <c r="AA11" i="5" s="1"/>
  <c r="G499" i="5" l="1"/>
  <c r="F499" i="5" s="1"/>
  <c r="G498" i="5"/>
  <c r="F498" i="5" s="1"/>
  <c r="G496" i="5"/>
  <c r="F496" i="5" s="1"/>
  <c r="G494" i="5"/>
  <c r="F494" i="5" s="1"/>
  <c r="G490" i="5"/>
  <c r="F490" i="5" s="1"/>
  <c r="G485" i="5"/>
  <c r="F485" i="5" s="1"/>
  <c r="G482" i="5"/>
  <c r="F482" i="5" s="1"/>
  <c r="G478" i="5"/>
  <c r="F478" i="5" s="1"/>
  <c r="G469" i="5"/>
  <c r="F469" i="5" s="1"/>
  <c r="G465" i="5"/>
  <c r="F465" i="5" s="1"/>
  <c r="G462" i="5"/>
  <c r="F462" i="5" s="1"/>
  <c r="G456" i="5"/>
  <c r="F456" i="5" s="1"/>
  <c r="G453" i="5"/>
  <c r="F453" i="5" s="1"/>
  <c r="G391" i="5"/>
  <c r="F391" i="5" s="1"/>
  <c r="G384" i="5"/>
  <c r="F384" i="5" s="1"/>
  <c r="G364" i="5"/>
  <c r="F364" i="5" s="1"/>
  <c r="G362" i="5"/>
  <c r="F362" i="5" s="1"/>
  <c r="G354" i="5"/>
  <c r="F354" i="5" s="1"/>
  <c r="G352" i="5"/>
  <c r="F352" i="5" s="1"/>
  <c r="G350" i="5"/>
  <c r="F350" i="5" s="1"/>
  <c r="G347" i="5"/>
  <c r="F347" i="5" s="1"/>
  <c r="G346" i="5"/>
  <c r="F346" i="5" s="1"/>
  <c r="G342" i="5"/>
  <c r="F342" i="5" s="1"/>
  <c r="G336" i="5"/>
  <c r="F336" i="5" s="1"/>
  <c r="G324" i="5"/>
  <c r="F324" i="5" s="1"/>
  <c r="G319" i="5"/>
  <c r="F319" i="5" s="1"/>
  <c r="G309" i="5"/>
  <c r="F309" i="5" s="1"/>
  <c r="G308" i="5"/>
  <c r="F308" i="5" s="1"/>
  <c r="G304" i="5"/>
  <c r="F304" i="5" s="1"/>
  <c r="G300" i="5"/>
  <c r="F300" i="5" s="1"/>
  <c r="G297" i="5"/>
  <c r="F297" i="5" s="1"/>
  <c r="G271" i="5"/>
  <c r="F271" i="5" s="1"/>
  <c r="G258" i="5"/>
  <c r="F258" i="5" s="1"/>
  <c r="G229" i="5"/>
  <c r="F229" i="5" s="1"/>
  <c r="G214" i="5"/>
  <c r="F214" i="5" s="1"/>
  <c r="G152" i="5"/>
  <c r="F152" i="5" s="1"/>
  <c r="G100" i="5"/>
  <c r="F100" i="5" s="1"/>
  <c r="G99" i="5"/>
  <c r="F99" i="5" s="1"/>
  <c r="G58" i="5"/>
  <c r="G47" i="5"/>
  <c r="G43" i="5"/>
  <c r="G39" i="5"/>
  <c r="G18" i="5"/>
  <c r="G14" i="5"/>
  <c r="G11" i="5"/>
  <c r="G8" i="5"/>
  <c r="G5" i="5"/>
  <c r="G489" i="5"/>
  <c r="F489" i="5" s="1"/>
  <c r="F484" i="5"/>
  <c r="G484" i="5"/>
  <c r="G483" i="5"/>
  <c r="F483" i="5" s="1"/>
  <c r="F468" i="5"/>
  <c r="G468" i="5"/>
  <c r="F58" i="5" l="1"/>
  <c r="X47" i="5"/>
  <c r="W47" i="5"/>
  <c r="V47" i="5"/>
  <c r="U47" i="5"/>
  <c r="T47" i="5"/>
  <c r="F47" i="5"/>
  <c r="F43" i="5"/>
  <c r="G42" i="5"/>
  <c r="F42" i="5" s="1"/>
  <c r="G41" i="5"/>
  <c r="F41" i="5" s="1"/>
  <c r="F39" i="5"/>
  <c r="F18" i="5"/>
  <c r="G17" i="5"/>
  <c r="F17" i="5" s="1"/>
  <c r="F14" i="5"/>
  <c r="G13" i="5"/>
  <c r="F13" i="5" s="1"/>
  <c r="F11" i="5"/>
  <c r="F8" i="5"/>
  <c r="F5" i="5"/>
  <c r="G545" i="5" l="1"/>
  <c r="F545" i="5"/>
  <c r="AA5" i="5" l="1"/>
</calcChain>
</file>

<file path=xl/sharedStrings.xml><?xml version="1.0" encoding="utf-8"?>
<sst xmlns="http://schemas.openxmlformats.org/spreadsheetml/2006/main" count="2661" uniqueCount="1333">
  <si>
    <t xml:space="preserve">Poveznica na izvor financiranja u proračunu JP(R)S </t>
  </si>
  <si>
    <t>Program u proračunu JP(R)S</t>
  </si>
  <si>
    <t xml:space="preserve">Nadležnost / odgovornost za provedbu mjere </t>
  </si>
  <si>
    <t>URED GRADONAČELNIKA</t>
  </si>
  <si>
    <t>GRADSKI URED ZA UNUTARNJU REVIZIJU I KONTROLU</t>
  </si>
  <si>
    <t>GRADSKI URED ZA MJESNU SAMOUPRAVU, CIVILNU ZAŠTITU I SIGURNOST</t>
  </si>
  <si>
    <t>GRADSKI URED ZA OPĆU UPRAVU I IMOVINSKO-PRAVNE POSLOVE</t>
  </si>
  <si>
    <t>GRADSKI URED ZA FINANCIJE I JAVNU NABAVU</t>
  </si>
  <si>
    <t>GRADSKI URED ZA GOSPODARSTVO, EKOLOŠKU ODRŽIVOST I STRATEGIJSKO PLANIRANJE</t>
  </si>
  <si>
    <t>GRADSKI URED ZA OBRAZOVANJE, SPORT I MLADE</t>
  </si>
  <si>
    <t>GRADSKI URED ZA OBNOVU, IZGRADNJU, PROSTORNO UREĐENJE, GRADITELJSTVO, KOMUNALNE POSLOVE I PROMET</t>
  </si>
  <si>
    <t>GRADSKI URED ZA UPRAVLJANJE IMOVINOM I STANOVANJE</t>
  </si>
  <si>
    <t>GRADSKI URED ZA KATASTAR I GEODETSKE POSLOVE</t>
  </si>
  <si>
    <t>GRADSKI ZAVOD ZA ZAŠTITU SPOMENIKA KULTURE I PRIRODE</t>
  </si>
  <si>
    <t>STRUČNA SLUŽBA GRADSKE SKUPŠTINE</t>
  </si>
  <si>
    <t>STRUČNA SLUŽBA GRADSKE UPRAVE</t>
  </si>
  <si>
    <t>GRADSKI URED ZA SOCIJALNU ZAŠTITU, ZDRAVSTVO, BRANITELJE I OSOBE S INVALIDITETOM</t>
  </si>
  <si>
    <t>GRADSKI URED ZA KULTURU, MEĐUGRADSKU I MEĐUNARODNU SURADNJU I CIVILNO DRUŠTVO</t>
  </si>
  <si>
    <t>SLUŽBA ZA INFORMACIJSKI SUSTAV I TEHNIČKE POSLOVE</t>
  </si>
  <si>
    <t>1101 JAVNA UPRAVA I ADMINISTRACIJA</t>
  </si>
  <si>
    <t>1103 JAVNA UPRAVA I ADMINISTRACIJA</t>
  </si>
  <si>
    <t>1105 JAVNA UPRAVA I ADMINISTRACIJA</t>
  </si>
  <si>
    <t>1106 JAVNA UPRAVA I ADMINISTRACIJA</t>
  </si>
  <si>
    <t>1107 JAVNA UPRAVA I ADMINISTRACIJA</t>
  </si>
  <si>
    <t>1108 JAVNA UPRAVA I ADMINISTRACIJA</t>
  </si>
  <si>
    <t>1109 JAVNA UPRAVA I ADMINISTRACIJA</t>
  </si>
  <si>
    <t>1205 UPRAVLJANJE IMOVINOM</t>
  </si>
  <si>
    <t>1305 ZAŠTITA OKOLIŠA I ODRŽIVI RAZVOJ</t>
  </si>
  <si>
    <t>1405 ODRŽAVANJE KOMUNALNE INFRASTRUKTURE</t>
  </si>
  <si>
    <t>1605 VATROGASNA ZAJEDNICA GRADA ZAGREBA</t>
  </si>
  <si>
    <t>1705 ZAŠTITA I SPAŠAVANJE ZA GRAD ZAGREB</t>
  </si>
  <si>
    <t>2105 DJELATNOST GRADSKIH ČETVRTI</t>
  </si>
  <si>
    <t>2205 ODRŽAVANJE KOMUNALNE INFRASTRUKTURE</t>
  </si>
  <si>
    <t>A110101 REDOVNA DJELATNOST UPRAVNIH TIJELA</t>
  </si>
  <si>
    <t>A110104 DRŽAVNE POTPORE ZA SUBVENCIONIRANJE RADIJSKIH I TELEVIZIJSKIH SADRŽAJA</t>
  </si>
  <si>
    <t>A110106 POTPORE MALE VRIJEDNOSTI ZA SUBVENCIONIRANJE SADRŽAJA U ELEKTRONIČKIM PUBLIKACIJAMA</t>
  </si>
  <si>
    <t>A110301 REDOVNA DJELATNOST UPRAVNIH TIJELA</t>
  </si>
  <si>
    <t>A110501 REDOVNA DJELATNOST UPRAVNIH TIJELA</t>
  </si>
  <si>
    <t>A110502 NABAVA OPREME ZA UPRAVNA TIJELA</t>
  </si>
  <si>
    <t>A120501 ODRŽAVANJE POSLOVNIH PROSTORA</t>
  </si>
  <si>
    <t>A130501 UREĐIVANJE PROSTORA PO NALOGU KOMUNALNOG REDARSTVA I INSPEKCIJE</t>
  </si>
  <si>
    <t>A140501 INTERVENTNA SREDSTVA ZA ODRŽAVANJE JAVNIH POVRŠINA</t>
  </si>
  <si>
    <t>A150501 UREĐENJE GRADA IZVAN REDOVNIH PROGRAMA</t>
  </si>
  <si>
    <t>A160501 REDOVNA DJELATNOST VATROGASNE ZAJEDNICE GRADA ZAGREBA</t>
  </si>
  <si>
    <t>A170501 GORSKA SLUŽBA SPAŠAVANJA</t>
  </si>
  <si>
    <t>A170502 SANACIJA POSLJEDICA VELIKIH NESREĆA I KATASTROFA</t>
  </si>
  <si>
    <t>A170503 SUDJELOVANJE UDRUGA U SUSTAVU CIVILNE ZAŠTITE</t>
  </si>
  <si>
    <t>A170504 RAZVOJ CIVILNE ZAŠTITE GRADA ZAGREBA</t>
  </si>
  <si>
    <t>A170505 RAZVOJ GEOGRAFSKO - INFORMACIJSKOG SUSTAVA ZA HITNE SITUACIJE</t>
  </si>
  <si>
    <t>A170508 MULTISENZORSKO ZRAČNO SNIMANJE RH ZA POTREBE PROCJENE SMANJENJA RIZIKA-POTRESNI RIZIK GRADA ZAGREBA</t>
  </si>
  <si>
    <t>A210501 OSNOVNA DJELATNOST GRADSKE ČETVRTI DONJI GRAD</t>
  </si>
  <si>
    <t>A220501 JAVNA ODVODNJA OBORINSKIH VODA</t>
  </si>
  <si>
    <t>A220502 ČIŠĆENJE JAVNIH POVRŠINA</t>
  </si>
  <si>
    <t>A220503 ODRŽAVANJE JAVNIH POVRŠINA</t>
  </si>
  <si>
    <t>A220504 ODRŽAVANJE NERAZVRSTANIH CESTA</t>
  </si>
  <si>
    <t>A210502 OSNOVNA DJELATNOST GRADSKE ČETVRTI GORNJI GRAD - MEDVEŠČAK</t>
  </si>
  <si>
    <t>A210503 OSNOVNA DJELATNOST GRADSKE ČETVRTI TRNJE</t>
  </si>
  <si>
    <t>A210504 OSNOVNA DJELATNOST GRADSKE ČETVRTI MAKSIMIR</t>
  </si>
  <si>
    <t>A210505 OSNOVNA DJELATNOST GRADSKE ČETVRTI PEŠČENICA - ŽITNJAK</t>
  </si>
  <si>
    <t>A210506 OSNOVNA DJELATNOST GRADSKE ČETVRTI NOVI ZAGREB - ISTOK</t>
  </si>
  <si>
    <t>A210507 OSNOVNA DJELATNOST GRADSKE ČETVRTI NOVI ZAGREB - ZAPAD</t>
  </si>
  <si>
    <t>A210508 OSNOVNA DJELATNOST GRADSKE ČETVRTI TREŠNJEVKA - SJEVER</t>
  </si>
  <si>
    <t>A210509 OSNOVNA DJELATNOST GRADSKE ČETVRTI TREŠNJEVKA - JUG</t>
  </si>
  <si>
    <t>A210510 OSNOVNA DJELATNOST GRADSKE ČETVRTI ČRNOMEREC</t>
  </si>
  <si>
    <t>A210511 OSNOVNA DJELATNOST GRADSKE ČETVRTI GORNJA DUBRAVA</t>
  </si>
  <si>
    <t>A210512 OSNOVNA DJELATNOST GRADSKE ČETVRTI DONJA DUBRAVA</t>
  </si>
  <si>
    <t>A210513 OSNOVNA DJELATNOST GRADSKE ČETVRTI STENJEVEC</t>
  </si>
  <si>
    <t>A210514 OSNOVNA DJELATNOST GRADSKE ČETVRTI PODSUSED - VRAPČE</t>
  </si>
  <si>
    <t>A210515 OSNOVNA DJELATNOST GRADSKE ČETVRTI PODSLJEME</t>
  </si>
  <si>
    <t>A210516 OSNOVNA DJELATNOST GRADSKE ČETVRTI SESVETE</t>
  </si>
  <si>
    <t>A210517 OSNOVNA DJELATNOST GRADSKE ČETVRTI BREZOVICA</t>
  </si>
  <si>
    <t>A211901 REDOVNA DJELATNOST PRORAČUNSKIH KORISNIKA</t>
  </si>
  <si>
    <t>A211902 OPREMANJE JAVNE VATROGASNE POSTROJBE</t>
  </si>
  <si>
    <t>A110601 REDOVNA DJELATNOST UPRAVNIH TIJELA</t>
  </si>
  <si>
    <t>A110602 MATIČARSTVO I EVIDENCIJE DRŽAVLJANSTVA</t>
  </si>
  <si>
    <t>A110701 REDOVNA DJELATNOST UPRAVNIH TIJELA</t>
  </si>
  <si>
    <t>A110703 RADNI SPOROVI</t>
  </si>
  <si>
    <t>A120701 ZAJMOVI</t>
  </si>
  <si>
    <t>A110801 REDOVNA DJELATNOST UPRAVNIH TIJELA</t>
  </si>
  <si>
    <t xml:space="preserve">A120801 PRIMJENA MJERA UBLAŽAVANJA I PRILAGODBE KLIMATSKIM PROMJENAMA </t>
  </si>
  <si>
    <t>A120802 ENERGETSKA BILANCA, INFORMACIJSKI SUSTAV I STRATEŠKI DOKUMENTI</t>
  </si>
  <si>
    <t>A120805 REGIONALNA ENERGETSKA AGENCIJA SJEVEROZAPADNE HRVATSKE</t>
  </si>
  <si>
    <t>A120806 ZAGREBAČKI SUNČANI KROVOVI</t>
  </si>
  <si>
    <t>A150801 POSLOVI I AKTIVNOSTI ZAŠTITE OKOLIŠA</t>
  </si>
  <si>
    <t>A150803 POSLOVI I AKTIVNOSTI ZAŠTITE OD BUKE</t>
  </si>
  <si>
    <t>A150804 POSLOVI I AKTIVNOSTI ZAŠTITE ZRAKA</t>
  </si>
  <si>
    <t>A150805 ZAGREB SMART CITY - REALIZACIJA I KOORDINACIJA PROJEKATA PAMETNOG GRADA</t>
  </si>
  <si>
    <t>A160801 ODLAGALIŠTE OTPADA JAKUŠEVEC - PRUDINEC</t>
  </si>
  <si>
    <t>A160802 AKTIVNOSTI I MJERE U VEZI S GOSPODARENJEM OTPADOM</t>
  </si>
  <si>
    <t>A170801 INVESTICIJSKI I RAZVOJNI PROJEKTI</t>
  </si>
  <si>
    <t>A180801 AKTIVNOSTI POVEZANE SA ZAŠTITOM VODA</t>
  </si>
  <si>
    <t>A180802 PRIKLJUČENJE NA KOMUNALNE VODNE GRAĐEVINE</t>
  </si>
  <si>
    <t>A190801 ZAGREBAČKI ELEKTRIČNI TRAMVAJ</t>
  </si>
  <si>
    <t>A210801 POMOĆI ZA SLUČAJ PRIRODNIH NEPOGODA NA PODRUČJU GRADA ZAGREBA</t>
  </si>
  <si>
    <t>A220801 POTICANJE RAZVOJA OBRTA, MALOG I SREDNJEG PODUZETNIŠTVA</t>
  </si>
  <si>
    <t>A220802 PODIZANJE KONKURENTNOSTI U TURIZMU</t>
  </si>
  <si>
    <t>A220803 BIOCENTAR</t>
  </si>
  <si>
    <t>A220804 ZAGREBAČKI INOVACIJSKI CENTAR D.O.O.</t>
  </si>
  <si>
    <t>A220806 ZAŠTITA POTROŠAČA</t>
  </si>
  <si>
    <t>A230801 RAZVOJ I POTPORE U POLJOPRIVREDI</t>
  </si>
  <si>
    <t>A230802 POLJOPRIVREDNO ZEMLJIŠTE</t>
  </si>
  <si>
    <t>A230803 OBRANA OD TUČE</t>
  </si>
  <si>
    <t>A230804 UDRUGE U PODRUČJU POLJOPRIVREDE</t>
  </si>
  <si>
    <t>A240801 RAZVOJ ŠUMARSTVA</t>
  </si>
  <si>
    <t>A240802 ODRŽAVANJE PARK-ŠUMA GRADA ZAGREBA</t>
  </si>
  <si>
    <t>A240803 UDRUGE U PODRUČJU ŠUMARSTVA</t>
  </si>
  <si>
    <t>A250801 ZAŠTITA DIVLJAČI</t>
  </si>
  <si>
    <t>A250802 GOSPODARENJE LOVIŠTEM</t>
  </si>
  <si>
    <t>A250803 UDRUGE U PODRUČJU LOVSTVA I RIBOLOVSTVA</t>
  </si>
  <si>
    <t>A260801 DONACIJE UDRUGAMA</t>
  </si>
  <si>
    <t>A260802 UNAPREĐENJE ZAŠTITE ZDRAVLJA ŽIVOTINJA</t>
  </si>
  <si>
    <t>A270801 HIGIJENIČARSKA SLUŽBA I ZBRINJAVANJE ŽIVOTINJA S JAVNIH POVRŠINA</t>
  </si>
  <si>
    <t>A280801 URBANA PREHRANA</t>
  </si>
  <si>
    <t>A280802 URBANA POLJOPRIVREDA</t>
  </si>
  <si>
    <t>A300801 IZRADA PROSTORNIH PLANOVA</t>
  </si>
  <si>
    <t>A300802 INFORMACIJSKI SUSTAV PROSTORNOG UREĐENJA</t>
  </si>
  <si>
    <t>A310801 POSLOVI STATISTIKE</t>
  </si>
  <si>
    <t>A320801 UPRAVLJANJE PODACIMA O PROSTORU</t>
  </si>
  <si>
    <t>A320803 STRATEGIJA RAZVOJA URBANE AGLOMERACIJE ZAGREB</t>
  </si>
  <si>
    <t>A320805 STRATEGIJSKE ODLUKE, PLANOVI I PROGRAMI</t>
  </si>
  <si>
    <t>A330801 ZAGREBFORUM</t>
  </si>
  <si>
    <t>A221101 REDOVNA DJELATNOST USTANOVE ZOOLOŠKI VRT GRADA ZAGREBA</t>
  </si>
  <si>
    <t>A221102 REDOVNA DJELATNOST JAVNE USTANOVE MAKSIMIR</t>
  </si>
  <si>
    <t>A110901 REDOVNA DJELATNOST UPRAVNIH TIJELA</t>
  </si>
  <si>
    <t>A120903 NABAVA DRUGIH OBRAZOVNIH MATERIJALA</t>
  </si>
  <si>
    <t>A120904 DONACIJE PRIVATNIM I VJERSKIM  SREDNJIM ŠKOLAMA</t>
  </si>
  <si>
    <t>A120905 TEHNIČKA KULTURA</t>
  </si>
  <si>
    <t>A120907 VJERSKI I PRIVATNI VRTIĆI I DRUGE POMOĆI</t>
  </si>
  <si>
    <t>A120909 DONACIJE I POMOĆI PRIVATNIM I VJERSKIM OSNOVNIM ŠKOLAMA</t>
  </si>
  <si>
    <t>A120910 CJELOŽIVOTNO OBRAZOVANJE ODRASLIH</t>
  </si>
  <si>
    <t>A120912 SURADNJA GRADA ZAGREBA SA SVEUČILIŠTEM U ZAGREBU I HAZU</t>
  </si>
  <si>
    <t>A120913 SUFINANCIRANJE MEĐUMJESNOG JAVNOG PRIJEVOZA UČENIKA</t>
  </si>
  <si>
    <t>A120914 NABAVA UDŽBENIKA</t>
  </si>
  <si>
    <t>A120918 ODGOJ I OBRAZOVANJE DJECE S TEŠKOĆAMA SLUŠANJA I GOVORA</t>
  </si>
  <si>
    <t>A120919 GRAĐANSKI ODGOJ</t>
  </si>
  <si>
    <t>A120920 PROGRAMI I PROJEKTI UDRUGA IZ PODRUČJA MLADIH I IZVIĐAČA</t>
  </si>
  <si>
    <t>A120921 SAVJET MLADIH GRADA ZAGREBA</t>
  </si>
  <si>
    <t>A120922 MJERE UNAPREĐENJA I INKLUZIVNE POTPORE DJECI I UČENICIMA S TEŠKOĆAMA U RAZVOJU I RAD S DAROVITIM UČ.</t>
  </si>
  <si>
    <t>A120923 SUFINANCIRANJE PRIPREME I PROVEDBE PROJEKATA PRIJAVLJENIH NA NATJEČAJE EUROPSKIH FONDOVA</t>
  </si>
  <si>
    <t>A132501 JAVNE POTREBE U SPORTU</t>
  </si>
  <si>
    <t>A132502 POTPORA VRHUNSKOM SPORTU</t>
  </si>
  <si>
    <t>A132503 VELIKE SPORTSKE PRIREDBE</t>
  </si>
  <si>
    <t>A132504 PROGRAMSKO KORIŠTENJE SPORTSKIH OBJEKATA PREKO GRADSKOG UREDA</t>
  </si>
  <si>
    <t>A132505 UPRAVLJANJE MONTAŽNO-DEMONTAŽNIM TRIBINAMA</t>
  </si>
  <si>
    <t>A132506 REKREACIJSKI CENTAR BUNDEK</t>
  </si>
  <si>
    <t>A132507 SPORT ZA SVE</t>
  </si>
  <si>
    <t>A132508 ARENA - POLIVALENTNA DVORANA</t>
  </si>
  <si>
    <t>A132509 PODMIRENJE DUGOVANJA USTANOVE UPRAVLJANJE SPORTSKIM OBJEKTIMA</t>
  </si>
  <si>
    <t>A210901 REDOVNA DJELATNOST PRORAČUNSKIH KORISNIKA</t>
  </si>
  <si>
    <t>A310901 REDOVNA DJELATNOST PRORAČUNSKIH KORISNIKA</t>
  </si>
  <si>
    <t>A310902 PRODUŽENI BORAVAK</t>
  </si>
  <si>
    <t>A310903 NABAVA DRUGIH OBRAZOVNIH MATERIJALA</t>
  </si>
  <si>
    <t>A310904 SUFINANCIRANJE PREHRANE</t>
  </si>
  <si>
    <t>A310905 IZVANNASTAVNE I OSTALE AKTIVNOSTI</t>
  </si>
  <si>
    <t>A310906 ŠKOLA U PRIRODI</t>
  </si>
  <si>
    <t>A310907 VIKENDOM U SPORTSKE DVORANE</t>
  </si>
  <si>
    <t>A310908 POMOĆNICI U NASTAVI</t>
  </si>
  <si>
    <t>A310911 GRAĐANSKI ODGOJ</t>
  </si>
  <si>
    <t>A410901 REDOVNA DJELATNOST PRORAČUNSKIH KORISNIKA</t>
  </si>
  <si>
    <t>A410902 IZVANNASTAVNE I OSTALE AKTIVNOSTI</t>
  </si>
  <si>
    <t>A410903 POMOĆNICI U NASTAVI</t>
  </si>
  <si>
    <t>A410905 NABAVA UDŽBENIKA</t>
  </si>
  <si>
    <t>A410907 GRAĐANSKI ODGOJ I ŠKOLA I ZAJEDNICA</t>
  </si>
  <si>
    <t>A212501 REDOVNA DJELATNOST PRORAČUNSKIH KORISNIKA</t>
  </si>
  <si>
    <t>A111201 REDOVNA DJELATNOST UPRAVNIH TIJELA</t>
  </si>
  <si>
    <t>A121201 FOND ZA OBNOVU GRADA ZAGREBA, KRAPINSKO-ZAGORSKE ŽUPANIJE I ZAGREBAČKE ŽUPANIJE</t>
  </si>
  <si>
    <t>A141201 KOMUNALNO UREĐENJE PROSTORA I UREĐENJE PROSTORA PO NALOGU KOMUNALNOG REDARSTVA I INSPEKCIJE</t>
  </si>
  <si>
    <t>A141203 UVOĐENJE SUSTAVA VIDEO NADZORA</t>
  </si>
  <si>
    <t>A151201 ODRŽAVANJE JAVNIH PROMETNIH POVRŠINA NA KOJIMA NIJE DOPUŠTEN PROMET MOTORNIH VOZILA</t>
  </si>
  <si>
    <t>A151202 ODRŽAVANJE JAVNE RASVJETE I UTROŠAK ELEKTRIČNE ENRGIJE I PLINA</t>
  </si>
  <si>
    <t>A171201 PRIGODNE MANIFESTACIJE</t>
  </si>
  <si>
    <t>A171202 UREĐENJE GRADA IZVAN REDOVNIH PROGRAMA</t>
  </si>
  <si>
    <t>A171203 SUFINANCIRANJE OBNOVE PROČELJA VIŠESTAMBENIH ZGRADA</t>
  </si>
  <si>
    <t>A171204 NAKNADA O DODJELI GROBNOG MJESTA NA KORIŠTENJE ZA UKOP ZNAMENITE OSOBE</t>
  </si>
  <si>
    <t>A191201 SEMAFORIZACIJA</t>
  </si>
  <si>
    <t>A191202 PROMETNO PLANIRANJE</t>
  </si>
  <si>
    <t>A191203 INTEGRIRANI PRIJEVOZ PUTNIKA</t>
  </si>
  <si>
    <t>A191204 TEHNIČKA REGULACIJA PROMETA</t>
  </si>
  <si>
    <t>A191205 CENTAR ZA NADZOR PROMETA</t>
  </si>
  <si>
    <t>A191206 INTELIGENTNI TRANSPORTNI SUSTAVI</t>
  </si>
  <si>
    <t>A111301 REDOVNA DJELATNOST UPRAVNIH TIJELA</t>
  </si>
  <si>
    <t>A121301 ODRŽAVANJE STANOVA, POSLOVNIH PROSTORA I ZEMLJIŠTA</t>
  </si>
  <si>
    <t>A121302 OSTALE AKTIVNOSTI U VEZI S UPRAVLJANJEM I RASPOLAGANJEM IMOVINOM</t>
  </si>
  <si>
    <t>A121304 IZVRŠENJE SUDSKIH PRESUDA I RJEŠENJA</t>
  </si>
  <si>
    <t>A121305 SOPNICA</t>
  </si>
  <si>
    <t>A121306 PODBREŽJE</t>
  </si>
  <si>
    <t>A121307 LEGALIZACIJA GRADSKIH OBJEKATA</t>
  </si>
  <si>
    <t>A121308 NAKNADA ZA ODUZETU IMOVINU</t>
  </si>
  <si>
    <t>A131301 CENTRALNI UREĐAJ ZA PROČIŠĆAVANJE OTPADNIH VODA GRADA ZAGREBA</t>
  </si>
  <si>
    <t>A111401 REDOVNA DJELATNOST UPRAVNIH TIJELA</t>
  </si>
  <si>
    <t>A121401 DIGITALNI MODEL KATASTRA</t>
  </si>
  <si>
    <t>A131401 EVIDENCIJA NASELJA, ULICA I KUĆNIH BROJEVA</t>
  </si>
  <si>
    <t>A131402 NOVA KATASTARSKA IZMJERA</t>
  </si>
  <si>
    <t>A111701 REDOVNA DJELATNOST UPRAVNIH TIJELA</t>
  </si>
  <si>
    <t>A111801 STRUČNA SLUŽBA GRADSKE SKUPŠTINE</t>
  </si>
  <si>
    <t>A111802 FUNKCIONIRANJE GRADSKE SKUPŠTINE</t>
  </si>
  <si>
    <t>A111803 NAGRADA GRADA ZAGREBA I DRUGA JAVNA PRIZNANJA</t>
  </si>
  <si>
    <t>A111804 POKROVITELJSTVA GRADSKE SKUPŠTINE</t>
  </si>
  <si>
    <t>A111805 INFORMATIZACIJA GRADSKE SKUPŠTINE GRADA ZAGREBA</t>
  </si>
  <si>
    <t>A111806 POVJERENSTVO ZA RAVNOPRAVNOST SPOLOVA</t>
  </si>
  <si>
    <t>A111807 LOKALNI IZBORI</t>
  </si>
  <si>
    <t>A111808 IZBORI ZA PREDSJEDNIKA RH</t>
  </si>
  <si>
    <t>A111809 IZBORI ZA HRVATSKI SABOR</t>
  </si>
  <si>
    <t>A111810 IZBORI ZA NACIONALNE MANJINE</t>
  </si>
  <si>
    <t>A111811 IZBORI ZA EUROPSKI PARLAMENT</t>
  </si>
  <si>
    <t>A121801 OSTALE AKTIVNOSTI VEZANE ZA MEĐUGRADSKU I MEĐUNARODNU SURADNJU</t>
  </si>
  <si>
    <t>A112001 REDOVNA DJELATNOST UPRAVNIH TIJELA</t>
  </si>
  <si>
    <t>A112002 SLUŽBENIČKI SUD</t>
  </si>
  <si>
    <t>A112004 POSLOVI POVEZANI SA ZASTUPANJEM GRADA</t>
  </si>
  <si>
    <t>A112005 POSLOVI VEZANI UZ UKNJIŽBU GRADA</t>
  </si>
  <si>
    <t>A121501 PRIPREMA I PROVEDBA PROJEKATA ZA SUFINANCIRANJE IZ PROGRAMA I FONDOVA EU</t>
  </si>
  <si>
    <t>A131501 PROVEDBA ITU MEHANIZAMA</t>
  </si>
  <si>
    <t>A210401 REDOVNA DJELATNOST PRORAČUNSKIH KORISNIKA</t>
  </si>
  <si>
    <t>A310401 REDOVNA DJELATNOST PRORAČUNSKIH KORISNIKA</t>
  </si>
  <si>
    <t>A320401 PLAN RAZVOJA GRADA ZAGREBA 2021.-2027.</t>
  </si>
  <si>
    <t>A112101 REDOVNA DJELATNOST UPRAVNIH TIJELA</t>
  </si>
  <si>
    <t>A121001 DERATIZACIJA, DEZINFEKCIJA I DEZINSEKCIJA</t>
  </si>
  <si>
    <t>A121002 MRTVOZORENJE, OBDUKCIJA, UKOP UMRLIH I OSTALO</t>
  </si>
  <si>
    <t>A121003 SZO ZDRAVI GRAD</t>
  </si>
  <si>
    <t>A121004 GRADSKO DRUŠTVO CRVENOG KRIŽA ZAGREB</t>
  </si>
  <si>
    <t>A121005 INFORMATIVNI CENTAR ZA PREVENCIJU - PU ZAGREBAČKA</t>
  </si>
  <si>
    <t>A121006 NEPREDVIĐENI RASHODI POVEZANI SA ZDRAVSTVOM</t>
  </si>
  <si>
    <t>A121007 PRIJEVOZ DOBROVOLJNIH DAVATELJA KRVI</t>
  </si>
  <si>
    <t>A121008 ZAŠTITA ZDRAVLJA</t>
  </si>
  <si>
    <t>A121010 RAZVOJ DJELATNOSTI ZDRAVSTVENE ZAŠTITE</t>
  </si>
  <si>
    <t>A121012 PROVOĐENJE MJERA ZDRAVSTVENE EKOLOGIJE</t>
  </si>
  <si>
    <t>A121013 PREVENCIJA I RANO OTKRIVANJE ZLOĆUDNIH TUMORA KOŽE "DJELUJ SADA"</t>
  </si>
  <si>
    <t>A121015 PROGRAM PROMICANJA DOJENJA</t>
  </si>
  <si>
    <t>A121017 PODMIRENJE DUGOVANJA ZDRAVSTVENIH USTANOVA</t>
  </si>
  <si>
    <t>A121601 MEDICINSKA REHABILITACIJA HRVI-a DOMOVINSKOG RATA I ČLANOVA NJIHOVIH OBITELJI</t>
  </si>
  <si>
    <t>A121603 UDRUGE II. SVJETSKOG RATA I DOMOVINSKOG RATA</t>
  </si>
  <si>
    <t>A121604 PODIZANJE KVALITETE ŽIVOTA DJECE HRVATSKIH BRANITELJA</t>
  </si>
  <si>
    <t>A121605 JAVNE RADNE AKTIVNOSTI ZA NEZAPOSLENE HRVATSKE BRANITELJE I NEZAPOSLENE GRAĐANE GRADA ZAGREBA</t>
  </si>
  <si>
    <t>A121606 SAVJETOVALIŠTA ZA HRVATSKE BRANITELJE</t>
  </si>
  <si>
    <t>A121607 PRIJEVOZ ČLANOVA OBITELJI SMRTNO STRADALIH, ZATOČENIH I NESTALIH HRVATSKIH BRANITELJA</t>
  </si>
  <si>
    <t>A121608 PARTNERSTVO ZA EU FONDOVE</t>
  </si>
  <si>
    <t>A121610 SISTEMATSKI PREGLEDI HRVATSKIH BRANITELJA I HRVI-a DOMOVINSKOG RATA</t>
  </si>
  <si>
    <t>A121611 POSMRTNA SKRB ZA HRVATSKE BRANITELJE</t>
  </si>
  <si>
    <t>A121612 POMOĆ HRVATSKIM BRANITELJIMA</t>
  </si>
  <si>
    <t>A122101 DODATAK UZ MIROVINU, DONATORI I DRUGE POMOĆI</t>
  </si>
  <si>
    <t>A122102 PROGRAMI SOCIJALNOG I HUMANITARNOG ZNAČENJA</t>
  </si>
  <si>
    <t>A122103 PREVENCIJA NEPRIHVATLJIVOG PONAŠANJA DJECE I MLADEŽI</t>
  </si>
  <si>
    <t>A122104 SOCIJALNO-ZDRAVSTVENI PROGRAM LJETOVANJA DJECE</t>
  </si>
  <si>
    <t>A122105 POMOĆ KUĆANSTVIMA - TROŠKOVI STANOVANJA</t>
  </si>
  <si>
    <t>A122106 RADOVI ZA OPĆE DOBRO BEZ NAKNADE</t>
  </si>
  <si>
    <t>A122107 STIPENDIJE GRADA ZAGREBA ZA UČENIKE I STUDENTE SLABIJEGA SOCIJALNOG STATUSA</t>
  </si>
  <si>
    <t>A122108 ZAKLADA "ZAJEDNIČKI PUT"</t>
  </si>
  <si>
    <t>A122109 ZET - PRIJEVOZ</t>
  </si>
  <si>
    <t>A122110 OSTALE AKTIVNOSTI IZRAVNO POVEZANE SA SOCIJALNOM ZAŠTITOM</t>
  </si>
  <si>
    <t>A122112 NOVČANA POMOĆ ZA NOVOROĐENČAD</t>
  </si>
  <si>
    <t>A122113 PRIJENOS SREDSTAVA ZA OGRIJEV IZ DECENTRALIZIRANIH FUNKCIJA</t>
  </si>
  <si>
    <t>A122114 SOCIJALNE USLUGE</t>
  </si>
  <si>
    <t>A122301 UČENIČKI I STUDENTSKI STANDARD TE POTPORE DJECI POGINULIH I NESTALIH BRANITELJA</t>
  </si>
  <si>
    <t>A122302 NOVČANA POMOĆ ZA RODITELJE ODGOJITELJE</t>
  </si>
  <si>
    <t>A132101 NEOVISNO ŽIVLJENJE OSOBA S INVALIDITETOM</t>
  </si>
  <si>
    <t>A132102 UNAPREĐIVANJE KVALITETE ŽIVOTA OSOBA S INVALIDITETOM</t>
  </si>
  <si>
    <t>A132103 PRIJEVOZ OSOBA S INVALIDITETOM</t>
  </si>
  <si>
    <t>A132104 STIPENDIJE GRADA ZAGREBA ZA UČENIKE I STUDENTE S INVALIDITETOM</t>
  </si>
  <si>
    <t>A132105 ZAPOŠLJAVANJE OSOBA S INVALIDITETOM</t>
  </si>
  <si>
    <t>A132107 USTANOVE ZA OSOBE S INVALIDITETOM U POSTUPKU OSNIVANJA</t>
  </si>
  <si>
    <t>A142101 CENTAR ZA SOCIJALNU SKRB ZAGREB</t>
  </si>
  <si>
    <t>A142102 SOCIJALNE USLUGE</t>
  </si>
  <si>
    <t>A142103 SOCIJALNA ZAŠTITA - SUFINANCIRANJE PROJEKATA UGOVORENIH IZ PROGRAMA I FONDOVA EUROPSKE UNIJE</t>
  </si>
  <si>
    <t>A142105 SOCIJALNE USTANOVE</t>
  </si>
  <si>
    <t>A212101 REDOVNA DJELATNOST PRORAČUNSKIH KORISNIKA</t>
  </si>
  <si>
    <t>A312101 REDOVNA DJELATNOST PRORAČUNSKIH KORISNIKA</t>
  </si>
  <si>
    <t>A412101 REDOVNA DJELATNOST PRORAČUNSKIH KORISNIKA</t>
  </si>
  <si>
    <t>A502101 REDOVNA DJELATNOST PRORAČUNSKIH KORISNIKA</t>
  </si>
  <si>
    <t>A502102 NEOVISNO ŽIVLJENJE OSOBA SA INVALIDITETOM I STRADALNIKA DOMOVINSKOG RATA</t>
  </si>
  <si>
    <t>A612101 REDOVNA DJELATNOST PRORAČUNSKIH KORISNIKA</t>
  </si>
  <si>
    <t>A612103 SVJETOVALIŠTE ZA ŽRTVE NASILJA U OBITELJI</t>
  </si>
  <si>
    <t>A712101 REDOVNA DJELATNOST PRORAČUNSKIH KORISNIKA</t>
  </si>
  <si>
    <t>A812101 REDOVNA DJELATNOST PRORAČUNSKIH KORISNIKA</t>
  </si>
  <si>
    <t>A812103 GERONTOLOŠKI CENTRI U DOMOVIMA ZA STARIJE OSOBE</t>
  </si>
  <si>
    <t>A812105 REKONSTRUKCIJA INFRASTRUKTURNIH JEDINICA BORAVKA</t>
  </si>
  <si>
    <t>A211001 REDOVNA DJELATNOST PRORAČUNSKIH KORISNIKA</t>
  </si>
  <si>
    <t>A211102 PALIJATIVNA SKRB</t>
  </si>
  <si>
    <t>A211104 CENTAR ZA ZDRAVLJE MLADIH</t>
  </si>
  <si>
    <t>A211105 PROGRAM PROMICANJA DOJENJA</t>
  </si>
  <si>
    <t>A211106 PROGRAMI PROMICANJA ZDRAVLJA, PREVENCIJE I RANO OTKRIVANJE BOLESTI</t>
  </si>
  <si>
    <t>A211107 SLUŽBA ZA MENTALNO ZDRAVLJE I PREVENCIJU OVISNOSTI</t>
  </si>
  <si>
    <t>A211108 PROMICANJE MENTALNOG ZDRAVLJA - POGLED U SEBE</t>
  </si>
  <si>
    <t>A211110 SAVJETOVALIŠTE ZA PREHRANU GRADA ZAGREBA</t>
  </si>
  <si>
    <t>A211111 PROJEKT RESOCIJALIZACIJE OVISNIKA</t>
  </si>
  <si>
    <t>A211113 MEDICINSKI SIMULACIJSKI CENTAR GRADA</t>
  </si>
  <si>
    <t>A211114 CENTAR KOMPETENCIJE ZA TRANSLACIJSKU MEDICINU SREBRNJAK</t>
  </si>
  <si>
    <t>A211115 INTEGRIRANI PRISTUP SKRBI ZA STARIJE OSOBE U KUĆI</t>
  </si>
  <si>
    <t>A211116 BOLNICA U KUĆI I FIZIKALNA TERAPIJA I REHABILITACIJA OSOBA S INVALIDITETOM</t>
  </si>
  <si>
    <t>A211117 HITNA DENTALNA MEDICINA</t>
  </si>
  <si>
    <t>A211118 PROVOĐENJE MJERA ZDRAVSTVENE EKOLOGIJE</t>
  </si>
  <si>
    <t>A211119 PREVENCIJA KARIJESA DJECE U VRTIĆIMA I OSNOVNIM ŠKOLAMA</t>
  </si>
  <si>
    <t>A211120 RANO OTKRIVANJE KARCINOMA PLUĆA I KRONIČNE OPSTRUKTIVNE PLUĆNE BOLESTI</t>
  </si>
  <si>
    <t>A211121 PROJEKT CENTAR ZA MENTALNO ZDRAVLJE U ZAJEDNICI</t>
  </si>
  <si>
    <t>A211122 ULAGANJE U RANI RAZVOJ DJECE KROZ INTERSEKTORSKU SURADNJU U GRADU ZAGREBU</t>
  </si>
  <si>
    <t>A211123 CENTAR (DISPANZER) ZA RANU INTERVENCIJU</t>
  </si>
  <si>
    <t>A211124 RANO OTKRIVANJE KARDIOVASKULARNIH BOLESTI</t>
  </si>
  <si>
    <t>A211125 PREVENTIVNI PREGLEDI SPORTAŠA</t>
  </si>
  <si>
    <t>A211126 ORGANIZIRANJE POSEBNIH DEŽURSTAVA U GRADU ZAGREBU</t>
  </si>
  <si>
    <t>A211127 CENTAR ZA KOORDINACIJU PALIJATIVNE SKRBI I POSUDIONICA POMAGALA</t>
  </si>
  <si>
    <t xml:space="preserve">A211129 PROGRAM REHABILITACIJE ZA DJECU S TEŠKOĆAMA SLUŠANJA I GOVORA </t>
  </si>
  <si>
    <t>A211132 DNEVNA BOLNICA ZA POREMEĆAJE PREHRANE</t>
  </si>
  <si>
    <t>A211133 PILOT PROGRAM ZA KOMPLEKSNE PACIJENTE</t>
  </si>
  <si>
    <t>A211134 DIJABETOLOŠKO SAVJETOVALIŠTE</t>
  </si>
  <si>
    <t>A211601 REDOVNA DJELATNOST PRORAČUNSKIH KORISNIKA</t>
  </si>
  <si>
    <t>A112401 REDOVNA DJELATNOST UPRAVNIH TIJELA</t>
  </si>
  <si>
    <t>A122601 EUROPSKI DOM</t>
  </si>
  <si>
    <t>A122602 UDRUGE KOJE DJELUJU NA PODRUČJU GRADSKE, MEĐUGRADSKE I MEĐUNARODNE SURADNJE</t>
  </si>
  <si>
    <t>A122606 OSTALE MEĐUGRADSKE I MEĐUNARODNE AKTIVNOSTI</t>
  </si>
  <si>
    <t>A122610 PROVEDBA PROGRAMA MEĐUGRADSKE I MEĐUNARODNE SURADNJE</t>
  </si>
  <si>
    <t>A132401 KNJIŽNIČNA DJELATNOST</t>
  </si>
  <si>
    <t>A132402 IZDAVAŠTVO</t>
  </si>
  <si>
    <t>A132403 MUZEJSKA DJELATNOST</t>
  </si>
  <si>
    <t>A132404 HRVATSKO NARODNO KAZALIŠTE</t>
  </si>
  <si>
    <t>A132405 KAZALIŠNA DJELATNOST</t>
  </si>
  <si>
    <t>A132406 GLAZBENA DJELATNOST</t>
  </si>
  <si>
    <t>A132407 LIKOVNA DJELATNOST</t>
  </si>
  <si>
    <t>A132408 HISTRIONSKI DOM</t>
  </si>
  <si>
    <t>A132409 CENTRI ZA KULTURU</t>
  </si>
  <si>
    <t>A132410 FILMSKA DJELATNOST</t>
  </si>
  <si>
    <t>A132411 CENTAR ZA PROMICANJE TOLERANCIJE I OČUVANJE SJEĆANJA NA HOLOKAUST</t>
  </si>
  <si>
    <t>A132412 KULTURNO-UMJETNIČKI AMATERIZAM</t>
  </si>
  <si>
    <t>A132413 INOVATIVNE UMJETNIČKE I KULTURNE PRAKSE</t>
  </si>
  <si>
    <t>A132414 ORGANIZACIJA GRADSKIH MANIFESTACIJA</t>
  </si>
  <si>
    <t>A132415 MEĐUNARODNA, MEĐUŽUPANIJSKA I MEĐUGRADSKA SURADNJA</t>
  </si>
  <si>
    <t>A132416 PUČKO OTVORENO UČILIŠTE</t>
  </si>
  <si>
    <t>A132417 GALERIJA KLOVIĆEVI DVORI</t>
  </si>
  <si>
    <t>A132418 KULTURA I UMJETNOST U ZAJEDNICI</t>
  </si>
  <si>
    <t>A132419 DONIRANE ZBIRKE</t>
  </si>
  <si>
    <t>A132601 ORGANIZACIJE CIVILNOG DRUŠTVA KOJE DJELUJU NA PODRUČJU PROMICANJA LJUDSKIH PRAVA I RAVNOPRAVNOSTI SP</t>
  </si>
  <si>
    <t>A132603 PRAVNA KLINIKA</t>
  </si>
  <si>
    <t>A132604 PROVEDBA AKCIJSKOG PLANA GRADA ZAGREBA - EUROPSKA POVELJA O RAVNOPRAVNOSTI ŽENA I MUŠKARACA</t>
  </si>
  <si>
    <t>A132701 KNJIŽNIČNA DJELATNOST I KNJIŽEVNI PROGRAM</t>
  </si>
  <si>
    <t>A132702 NAKLADNIČKA DJELATNOST</t>
  </si>
  <si>
    <t>A132703 MUZEJSKA DJELATNOST</t>
  </si>
  <si>
    <t>A132704 DRAMSKA (KAZALIŠNA) I PLESNA UMJETNOST</t>
  </si>
  <si>
    <t>A132705 GLAZBENA UMJETNOST</t>
  </si>
  <si>
    <t>A132706 VIZUALNA (LIKOVNA) UMJETNOST</t>
  </si>
  <si>
    <t>A132707 AUDIOVIZUALNA (FILMSKA) DJELATNOST</t>
  </si>
  <si>
    <t>A132708 KULTURNO-UMJETNIČKI AMATERIZAM</t>
  </si>
  <si>
    <t>A132709 INTERDISCIPLINARNE I NOVE UMJETNIČKE I KULTURNE PRAKSE</t>
  </si>
  <si>
    <t>A132710 MEĐUGRADSKA I MEĐUNARODNA SURADNJA I MOBILNOST</t>
  </si>
  <si>
    <t>A132711 KULTURA I UMJETNOST U ZAJEDNICI</t>
  </si>
  <si>
    <t>A212401 REDOVNA DJELATNOST PRORAČUNSKIH KORISNIKA</t>
  </si>
  <si>
    <t>A212402 PROGRAMSKA DJELATNOST JAVNIH USTANOVA</t>
  </si>
  <si>
    <t>A212403 MEĐUNARODNE, MEĐUŽUPANIJSKE I GRADSKE MANIFESTACIJE</t>
  </si>
  <si>
    <t>A212404 ČLANSKE ISKAZNICE KNJIŽNICE GRADA ZAGREBA DJECI I UČENICIMA GRADA ZAGREBA</t>
  </si>
  <si>
    <t>A212601 OSNOVNA DJELATNOST VIJEĆA NACIONALNIH MANJINA</t>
  </si>
  <si>
    <t>A212602 PROGRAMSKA DJELATNOST VIJEĆA NACIONALNIH MANJINA</t>
  </si>
  <si>
    <t>A113301 REDOVNA DJELATNOST UPRAVNIH TIJELA</t>
  </si>
  <si>
    <t>A113302 NABAVA OPREME ZA UPRAVNA TIJELA</t>
  </si>
  <si>
    <t>A122001 NABAVA I ODRŽAVANJE INFORMATIČKE OPREME</t>
  </si>
  <si>
    <t>A122002 ULAGANJA U RAČUNALNE PROGRAME</t>
  </si>
  <si>
    <t>A122003 USLUGE ELEKTRONIČKIH KOMUNIKACIJA</t>
  </si>
  <si>
    <t>A130101 ODRŽAVANJE OBJEKATA, UREĐAJA, POSTROJENJA I OPREME GRADSKE UPRAVE</t>
  </si>
  <si>
    <t>A130102 REŽIJSKI I OSTALI TROŠKOVI</t>
  </si>
  <si>
    <t>T110108 PROJEKTI TEMELJEM NATJEČAJA EUROPSKE UNIJE</t>
  </si>
  <si>
    <t>T110109 PROJEKTI TEMELJEM MEHANIZMA ZA OPORAVAK I OTPORNOST</t>
  </si>
  <si>
    <t>T130502 SKLADIŠTENJE I OPORABA GRAĐEVINSKOG OTPADA NAKON POTRESA</t>
  </si>
  <si>
    <t>T120805 ENERGETSKA OBNOVA ZGRADA JAVNE NAMJENE</t>
  </si>
  <si>
    <t>T120806 METAR DO BOLJE KLIME</t>
  </si>
  <si>
    <t>T120807 SOLIZAG</t>
  </si>
  <si>
    <t>T120808 LIFE LOOP</t>
  </si>
  <si>
    <t>T150802 UDRUGE KOJE DJELUJU NA PODRUČJU ZAŠTITE OKOLIŠA I OKOLIŠNO ODRŽIVOG RAZVOJA</t>
  </si>
  <si>
    <t xml:space="preserve">T150803 RESOURCEFUL CITIES - URBREC </t>
  </si>
  <si>
    <t>T160804 INTERVENTNA MJERA ZA SMANJENJE OTPADA U GRADU ZAGREBU</t>
  </si>
  <si>
    <t>T190801 INTEGRIRANI PROMET ZAGREBAČKOG PODRUČJA</t>
  </si>
  <si>
    <t>T220801 UNAPREĐENJE BICIKLISTIČKOG PROMETA I MOBILNOSTI (ZGCU)</t>
  </si>
  <si>
    <t>T220804 GREENWAY ZAGREB / DG02 - SAVSKA RUTA</t>
  </si>
  <si>
    <t>T220805 BICIKLISTIČKA MAGISTRALA - ZAGREB ISTOK</t>
  </si>
  <si>
    <t>T220808 FLORAART</t>
  </si>
  <si>
    <t>T220810 SOCRATES</t>
  </si>
  <si>
    <t>T240802 EU PROJEKT MODERNIZACIJA II</t>
  </si>
  <si>
    <t>T240803 PROVEDBA MJERA ZAŠTITE KAPELE SV. JURJA</t>
  </si>
  <si>
    <t>T280801 FOOD WAVE, PROGRAM DEAR</t>
  </si>
  <si>
    <t>T280802 PROJEKTI TEMELJEM NATJEČAJA EUROPSKE UNIJE</t>
  </si>
  <si>
    <t>T290801 POSTIZANJE ODRŽIVE MOBILNOSTI</t>
  </si>
  <si>
    <t>T290802 PRIPREMA I SUFIN. PROJEKATA PRIJAVLJENIH NA MEĐUNARODNE NATJEČAJE I DRUGE AKTIVNOSTI</t>
  </si>
  <si>
    <t>T290803 ProGIreg</t>
  </si>
  <si>
    <t>T290805 IURC</t>
  </si>
  <si>
    <t>T320801 PRIVREMENI OBLICI KORIŠTENJA OBALE I OKOLNOG PODRUČJA RIJEKE SAVE</t>
  </si>
  <si>
    <t>T320802 RAZVOJNI PROJEKTI</t>
  </si>
  <si>
    <t>T221101 PROJEKT OPORAVILIŠTE USTANOVE ZOO GRADA ZAGREBA</t>
  </si>
  <si>
    <t>T221102 EU PROJEKT MODERNIZACIJA II</t>
  </si>
  <si>
    <t>T120905 ŠKOLSKA SHEMA, VOĆE, POVRĆE I MLIJEČNI PROIZVODI</t>
  </si>
  <si>
    <t>T120906 POMOĆNICI U NASTAVI/STRUČNI KOMUNIKACIJSKI POSREDNICI KAO POTPORA INKLUZIVNOM OBRAZOVANJU - FAZA IV</t>
  </si>
  <si>
    <t>T120907 KORAK U DJEČJI VRTIĆ - ZA DOBROBIT I RAZVOJ POTENCIJALA - KUĆICA</t>
  </si>
  <si>
    <t>T120908 STRUČNI ODGOJ I OBRAZOVANJE DO USKLAĐENOSTI I AKTIVACIJE ŽIVOTA- SOVICA</t>
  </si>
  <si>
    <t>T120909 TJEDAN MLADIH GRADA ZAGREBA</t>
  </si>
  <si>
    <t>T120912 PROŠIRENJE KAPACITETA U PREDŠKOLSKOM ODGOJU I OBRAZOVANJU</t>
  </si>
  <si>
    <t>T120913 POMOĆNICI U NASTAVI/STRUČNI KOMUNIKACIJSKI POSREDNICI KAO POTPORA INKLUZIVNOM OBRAZOVANJU - FAZA V</t>
  </si>
  <si>
    <t>T120914 PROJEKTI TEMELJEM NATJEČAJA EU</t>
  </si>
  <si>
    <t>T132502 WORK FOR CAUSE, SERVE FOR SPORT</t>
  </si>
  <si>
    <t>T210902 STRUČNI ODGOJ I OBRAZOVANJE DO USKLAĐENOSTI I AKTIVACIJE ŽIVOTA- SOVICA</t>
  </si>
  <si>
    <t>T210903 KORAK U DJEČJI VRTIĆ -ZA DOBROBIT DJETETA I RAZVOJ POTENCIJALA- KUĆICA</t>
  </si>
  <si>
    <t>T310902 ŠKOLSKA SHEMA VOĆE, POVRĆE I MLIJEČNI PROIZVODI</t>
  </si>
  <si>
    <t>T310903 SUFINANCIRANJE PROJEKATA PRIJAVLJENIH NA NATJEČAJE EUROPSKIH FONDOVA ILI PARTNERSTVA ZA EU FONDOVE</t>
  </si>
  <si>
    <t>T310904 POMOĆNICI U NASTAVI, STRUČNI I KOMUNIKACIJSKI POSREDNICI KAO POTPORA INKL. OBRAZOVANJU FAZA IV</t>
  </si>
  <si>
    <t>T310905 POMOĆNICI U NASTAVI/STRUČNI KOMUNIKACIJSKI POSREDNICI KAO POTPORA INKLUZIVNOM OBRAZOVANJU - FAZA V</t>
  </si>
  <si>
    <t>T410901 ŠKOLSKA SHEMA VOĆE, POVRĆE, MLIJEČNI PROIZVODI</t>
  </si>
  <si>
    <t>T410902 SUFINANCIRANJE PROJEKATA PRIJAVLJENIH NA NATJEČAJE EUROPSKIH FONDOVA ILI PARTNERSTVA ZA EU FONDOVE</t>
  </si>
  <si>
    <t>T410903 POMOĆNICI U NASTAVI, STRUČNI I KOMUNIKACIJSKI POSREDNICI KAO POTPORA INKL. OBRAZOVANJU FAZA IV</t>
  </si>
  <si>
    <t>T410904 POMOĆNICI U NASTAVI/STRUČNI KOMUNIKACIJSKI POSREDNICI KAO POTPORA INKLUZIVNOM OBRAZOVANJU - FAZA  V</t>
  </si>
  <si>
    <t>T171202 PRIVREMENI OBLICI KORIŠTENJA OBALE I OKOLNOG PODRUČJA RIJEKE SAVE</t>
  </si>
  <si>
    <t>T191201 URBAN-E</t>
  </si>
  <si>
    <t>T191202 TRIBUTE - in TegRated and Innovative actions for sustainaBle mobiliTy upgradE</t>
  </si>
  <si>
    <t>T131401 PROSTORNE PODLOGE</t>
  </si>
  <si>
    <t>T121701 STRATEŠKO PLANIRANJE I PROJEKTIRANJE</t>
  </si>
  <si>
    <t>T112001 E-ZAGREB</t>
  </si>
  <si>
    <t>T112002 E-ZAGREB-ZAGREB KAO USLUGA</t>
  </si>
  <si>
    <t>T112003 RAZVOJ SUSTAVA PAMETNOG I UKLJUČIVOG STRATEŠKOG PLANIRANJA I UPRAVLJANJA GRADA ZAGREBA</t>
  </si>
  <si>
    <t>T121501 URBAN MANUFACTURING-INTERREG EUROPE</t>
  </si>
  <si>
    <t>T121503 CAMELOT - EUROPE FOR CITIZENS</t>
  </si>
  <si>
    <t>T220401 PROJEKT ProGireg</t>
  </si>
  <si>
    <t>T220402 PROSTORNI PROGRAM RAZVOJA ZAGREBAČKE REGIJE</t>
  </si>
  <si>
    <t>T220403 INTEGRIRANA PROSTORNO URBANISTIČKA ANALIZA</t>
  </si>
  <si>
    <t>T220404 RAZVOJ PLATF. ZA PRIMJENU RJEŠENJA ZA POVEĆ. ENER. UČINK. I SMANJENJA EMISIJE CO2 U PROC. UR. PLAN.</t>
  </si>
  <si>
    <t>T220405 INTEGRACIJA KONCEPTA ZELENE INFRASTRUKTURNE STRATEGIJE U PROCESE PROSTORNOG I STRATEŠKOG PLANIRANJA</t>
  </si>
  <si>
    <t>T220406 ANALIZA MOGUĆNOSTI UBLAŽAVANJA EFEKATA URBANOG TOPLINSKOG OTOKA U ZAGREBU PUTEM ZELENE INFRASTRUK.</t>
  </si>
  <si>
    <t>T220407 PILOT PROJEKT SLJEME SESVETE CARBON FREE</t>
  </si>
  <si>
    <t>T220408 CJELOVITA OBNOVA POVIJESNE JEZGRE GRADA ZAGREBA</t>
  </si>
  <si>
    <t>T320401 TEHNIČKA POMOĆ ZG RAZVOJ IZ OP KONKURENTNOST I KOHEZIJA 2014.-2020.</t>
  </si>
  <si>
    <t>T320402 BUDI "STEMFLUENCER"</t>
  </si>
  <si>
    <t>T121003 INTERDISCIPLINARNI MODEL PODRŠKE ZA DJECU S POREMEĆAJEM IZ SPEKTRA AUTIZMA</t>
  </si>
  <si>
    <t>T121004 EU PROJEKT SVI ZA PAMĆENJE "SPAM"</t>
  </si>
  <si>
    <t>T121006 PROJEKTI TEMELJEM NATJEČAJA EUROPSKE UNIJE</t>
  </si>
  <si>
    <t>T122101 PROJEKT TEMELJEM NATJEČAJA EUROPSKOG SOCIJALNOG FONDA I EUROPSKOG GOSPODARSKOG PROSTORA 2014.-2021.</t>
  </si>
  <si>
    <t>T122102 PROJEKT TEMELJEM NATJEČAJA PROGRAMA EUROPSKE UNIJE</t>
  </si>
  <si>
    <t>T122105 PROJEKT "MREŽA ZA MLADE ZA SOCIJALNO UKLJUČIVANJE"</t>
  </si>
  <si>
    <t>T122106 PROJEKT "CENTAR ZA INTEGRACIJU"</t>
  </si>
  <si>
    <t>T122108 "NOVI POČETAK - PODRŠKA BESKUĆNICIMA ZA UKLJUČIVANJE U DRUŠTVENU ZAJEDNICU"</t>
  </si>
  <si>
    <t>T122109 PROJEKT "PONOVNO AKTIVNI"</t>
  </si>
  <si>
    <t>T122111 PROJEKT "SENIOR 2030.-TEMATSKA MREŽA ZA POLITIKU AKTIVNOG STARENJA U HRVATSKOJ"</t>
  </si>
  <si>
    <t>T122112 PROJEKT "MLADI MOGU SVE - POVJERENJEM DO POSLA"</t>
  </si>
  <si>
    <t>T122113 SMANJENJE ENERGETSKOG SIROMAŠTVA</t>
  </si>
  <si>
    <t>T122301 KOMPENZACIJSKE MJERE - RODITELJ ODGOJITELJ</t>
  </si>
  <si>
    <t>T132101 OSOBE S INVALIDITETOM - "PROJEKTI TEMELJEM NATJEČAJA EUROPSKOG SOCIJALNOG FONDA"</t>
  </si>
  <si>
    <t>T132102 OSOBE S INVALIDITETOM - "PROJEKTI TEMELJEM NATJEČAJA PROGRAMA EUROPSKE UNIJE"</t>
  </si>
  <si>
    <t>T132103 PROJEKT "TRANSPORT INNOVATION FOR VULNERABLE TO EXLUSION PEOPLE NEEDS SATISFACTION"</t>
  </si>
  <si>
    <t>T132104 PROJEKT "NOVI JELKOVEC-MJESTO NEOVISNOG ŽIVLJENJA FINANCIRAN TEMELJEM NATJEČAJA EURO. SOCIJ.FONDA"</t>
  </si>
  <si>
    <t>T132105 PROJEKT RESET</t>
  </si>
  <si>
    <t>T142101 PROJEKTI TEMELJEM OPERATIVNOG PROGRAMA KONKURENTNOST I KOHEZIJA</t>
  </si>
  <si>
    <t>T312101 PROJEKT "MREŽA ZA MLADE ZA SOCIJALNO UKLJUČIVANJE"</t>
  </si>
  <si>
    <t>T612103 CENTAR ZA INTEGRACIJU</t>
  </si>
  <si>
    <t>T712101 SAVJETOVALIŠTE ZA SOCIJALNO OSJETLJIVE SKUPINE</t>
  </si>
  <si>
    <t>T812101 GERONTO ZAJEDNICA - ŠIRENJE SOCIJALNIH USLUGA</t>
  </si>
  <si>
    <t>T211101 CROSSCARE - INTERREG SLO - HRV</t>
  </si>
  <si>
    <t>T211102 EU PROJEKT SVI ZA PAMĆENJE "SPAM"</t>
  </si>
  <si>
    <t>T211103 PROJEKT 'POKRETNI GERONTO-STOMATOLOŠKI SPECIJALISTIČKI TIMOVI'</t>
  </si>
  <si>
    <t>T211104 SPECIJALISTIČKO USAVRŠAVANJE DOKTORA</t>
  </si>
  <si>
    <t>T211105 EU PROJEKT 'CENTAR ZA INTEGRACIJU'</t>
  </si>
  <si>
    <t>T211106 HS MONITOR</t>
  </si>
  <si>
    <t>T211107 MHEALTHHUB</t>
  </si>
  <si>
    <t>T211109 PROJEKT SPECIJALISTIČKOG USAVRŠAVANJA IZ HITNE MEDICINE</t>
  </si>
  <si>
    <t>T211110 AI4HEALTH.Cro EDIH</t>
  </si>
  <si>
    <t>T211111 EDUKACIJA LAIKA ZA PROVOĐENJE POSTUPKA OŽIVLJAVANJA UZ UPOTREBU AVD-a</t>
  </si>
  <si>
    <t>T132401 SUFINANCIRANJE PROJEKATA PRIJAVLJENIH NA NATJEČAJE EUROPSKIH FONDOVA ILI PARTNERSTVO ZA EU FONDOVE</t>
  </si>
  <si>
    <t>T132403 PLAN RAZVOJA KULTURE</t>
  </si>
  <si>
    <t>T132404 MODELI UPRAVLJANJA I KORIŠTENJA KULTURNE INFRASTRUKTURE</t>
  </si>
  <si>
    <t>T132602 SOCIJALNO SE UKLJUČI I ZAPOSLI - SUZI</t>
  </si>
  <si>
    <t>T132604 EUREKA</t>
  </si>
  <si>
    <t>T132607 CONNECTION</t>
  </si>
  <si>
    <t>T132608 "Kindle Equality"</t>
  </si>
  <si>
    <t>T132609 C4EUF</t>
  </si>
  <si>
    <t>T132610 UNITES</t>
  </si>
  <si>
    <t>T132611 SOCIJALNO SE UKLJUČI I ZAPOSLI - SUZI 2</t>
  </si>
  <si>
    <t>T132612 PROVEDBA AKCIJSKOG PLANA ZA INTEGRACIJU</t>
  </si>
  <si>
    <t>T132613 PLAN RAZVOJA CIVILNOG DRUŠTVA</t>
  </si>
  <si>
    <t>T130101 SANACIJA OBJEKATA GRADSKIH UPRAVNIH TIJELA OŠTEĆENIH U POTRESU</t>
  </si>
  <si>
    <t>K170501 IZGRADNJA VATROGASNE INFRASTRUKTURE</t>
  </si>
  <si>
    <t>K160801 CENTAR ZA GOSPODARENJE OTPADOM</t>
  </si>
  <si>
    <t>K180801 PROČIŠĆAVANJE OTPADNIH VODA</t>
  </si>
  <si>
    <t>K120901 ODRŽAVANJE I OPREMANJE USTANOVA SREDNJEG ŠKOLSTVA I UČENIČKIH DOMOVA</t>
  </si>
  <si>
    <t>K120902 ODRŽAVANJE I OPREMANJE OSNOVNIH ŠKOLA</t>
  </si>
  <si>
    <t>K120903 NOVOSAGRAĐENI ODGOJNO-OBRAZOVNI OBJEKTI</t>
  </si>
  <si>
    <t>K120905 ODRŽAVANJE I OPREMANJE USTANOVA PREDŠKOLSKOG ODGOJA</t>
  </si>
  <si>
    <t>K132501 ODRŽAVANJE SPORTSKIH OBJEKATA</t>
  </si>
  <si>
    <t>K210901 OPREMANJE USTANOVA PREDŠKOLSKOG ODGOJA</t>
  </si>
  <si>
    <t>K310901 ODRŽAVANJE I OPREMANJE OSNOVNIH ŠKOLA</t>
  </si>
  <si>
    <t>K410901 ODRŽAVANJE I OPREMANJE USTANOVA SREDNJEG ŠKOLSTVA I UČENIČKIH DOMOVA</t>
  </si>
  <si>
    <t>K121201 USTANOVE KULTURE</t>
  </si>
  <si>
    <t>K121202 OBJEKTI PREDŠKOLSKIH USTANOVA</t>
  </si>
  <si>
    <t>K121203 ŠKOLSKI OBJEKTI</t>
  </si>
  <si>
    <t>K121204 ZDRAVSTVENI OBJEKTI</t>
  </si>
  <si>
    <t>K121205 SPORTSKI OBJEKTI</t>
  </si>
  <si>
    <t>K121206 ZAŠTITA SPOMENIKA KULTURE</t>
  </si>
  <si>
    <t>K121207 OBJEKTI SOCIJALNE SKRBI</t>
  </si>
  <si>
    <t>K121208 OBNOVA OBJEKATA OŠTEĆENIH POTRESOM</t>
  </si>
  <si>
    <t>K121209 TRŽNICA VRAPČE</t>
  </si>
  <si>
    <t>K161202 JAVNE POVRŠINE</t>
  </si>
  <si>
    <t>K161204 JAVNA RASVJETA</t>
  </si>
  <si>
    <t>K161205 GROBLJA I KREMATORIJ</t>
  </si>
  <si>
    <t>K161206 OSTALE AKTIVNOSTI POVEZANE S GRADNJOM OBJEKATA I UREĐAJA KOMUNALNE INFRASTRUKTURE</t>
  </si>
  <si>
    <t>K161210 MODERNIZACIJA POTHODNIKA</t>
  </si>
  <si>
    <t>K161211 RECIKLAŽNO DVORIŠTE U NASELJU PODSUSED</t>
  </si>
  <si>
    <t>K171201 PODZEMNI SPREMNICI ZA OTPAD</t>
  </si>
  <si>
    <t>K181201 SANACIJA KLIZIŠTA</t>
  </si>
  <si>
    <t>K181202 KOMUNALNA INFRASTRUKTURA ZA HRVI</t>
  </si>
  <si>
    <t>K211201 IZVANREDNO ODRŽAVANJE CESTA I CESTOVNIH OBJEKATA</t>
  </si>
  <si>
    <t>K211202 GRADNJA NERAZVRSTANIH CESTA</t>
  </si>
  <si>
    <t>K211203 BAZA PODATAKA CESTA I CESTOVNIH OBJEKATA</t>
  </si>
  <si>
    <t>K211205 REKONSTRUKCIJA SARAJEVSKE ULICE OD AVENIJE DUBROVNIK DO RANŽIRNOG KOLODVORA</t>
  </si>
  <si>
    <t>K121301 NABAVA STANOVA, POSLOVNIH PROSTORA I ZEMLJIŠTA</t>
  </si>
  <si>
    <t>K121601 REKONSTRUKCIJA DOMA ZA HRVATSKE BRANITELJE SAMCE</t>
  </si>
  <si>
    <t>K211001 KAPITALNA ULAGANJA U ZDRAVSTVENE USTANOVE - DECENTRALIZIRANE FUNKCIJE</t>
  </si>
  <si>
    <t>K211101 ZNANSTVENI CENTAR IZVRSNOSTI PERSONALIZIRANA BRIGA O ZDRAVLJU</t>
  </si>
  <si>
    <t>K122401 NOVOSAGRAĐENI OBJEKTI</t>
  </si>
  <si>
    <t>K212401 ODRŽAVANJE I OPREMANJE USTANOVA U KULTURI</t>
  </si>
  <si>
    <t>K212402 NOVI HRVATSKI PRIRODOSLOVNI MUZEJ</t>
  </si>
  <si>
    <t>K212403 REKNSTRUKCIJA OBJEKTA NAPUŠTENE ZEMALJSKE UZORITE PIVNICE</t>
  </si>
  <si>
    <t>1505 UREĐENJA GRADA</t>
  </si>
  <si>
    <t>2119 JAVNA VATROGASNA POSTROJBA GRADA ZAGREBA</t>
  </si>
  <si>
    <t>1207 JAVNI DUG</t>
  </si>
  <si>
    <t>1208 ENERGIJA I KLIMA</t>
  </si>
  <si>
    <t>1508 ZAŠTITA OKOLIŠA I ODRŽIVI RAZVOJ</t>
  </si>
  <si>
    <t>1608 GOSPODARENJE OTPADOM</t>
  </si>
  <si>
    <t>1708 RAZVOJ INVESTICIJSKIH PROJEKATA OD INTERESA ZA GRAD</t>
  </si>
  <si>
    <t>1808 ZAŠTITA VODA</t>
  </si>
  <si>
    <t>1908 PROMET I JAVNI PRIJEVOZ</t>
  </si>
  <si>
    <t>2108 POMOĆI ZA SLUČAJ PRIRODNIH NEPOGODA</t>
  </si>
  <si>
    <t>2208 RAZVOJ GOSPODARSTVA I TURIZMA</t>
  </si>
  <si>
    <t>2308 RAZVOJ POLJOPRIVREDE I RURALNOG PROSTORA</t>
  </si>
  <si>
    <t>2408 ŠUMARSTVO</t>
  </si>
  <si>
    <t>2508 LOVSTVO</t>
  </si>
  <si>
    <t>2608 SKRB O ŽIVOTINJAMA</t>
  </si>
  <si>
    <t>2708 VETERINARSKA ZAŠTITA OKOLIŠA</t>
  </si>
  <si>
    <t>2808 URBANA PREHRANA I POLJOPRIVREDA</t>
  </si>
  <si>
    <t>2908 SURADNJA GRADA ZAGREBA NA MEĐUGRADSKOJ I MEĐUNARODNOJ RAZINI</t>
  </si>
  <si>
    <t>3008 PROSTORNO PLANIRANJE</t>
  </si>
  <si>
    <t>3108 STATISTIKA GRADA ZAGREBA</t>
  </si>
  <si>
    <t>3208 STRATEŠKO PLANIRANJE I RAZVOJ GRADA</t>
  </si>
  <si>
    <t>3308 KOMUNIKACIJA S JAVNOŠĆU</t>
  </si>
  <si>
    <t>2211 DJELATNOST USTANOVA U POLJOPRIVREDI I ŠUMARSTVU</t>
  </si>
  <si>
    <t>1209 OPĆI PROGRAMI ODGOJA I OBRAZOVANJA</t>
  </si>
  <si>
    <t>1325 SPORTSKI PROGRAMI</t>
  </si>
  <si>
    <t>2109 DJELATNOST USTANOVA PREDŠKOLSKOG ODGOJA</t>
  </si>
  <si>
    <t>3109 DJELATNOST USTANOVA OSNOVNOG ŠKOLSTVA</t>
  </si>
  <si>
    <t>4109 DJELATNOST USTANOVA SREDNJEG ŠKOLSTVA I UČENIČKIH DOMOVA</t>
  </si>
  <si>
    <t>2125 JAVNA UPRAVA I ADMINISTRACIJA</t>
  </si>
  <si>
    <t>1112 JAVNA UPRAVA I ADMINISTRACIJA</t>
  </si>
  <si>
    <t>1212 KAPITALNA ULAGANJA U OBJEKTE ZA DRUŠTVENE DJELATNOSTI I ZA OBNOVU OBJEKATA OŠTEĆENIH POTRESOM</t>
  </si>
  <si>
    <t>1412 ZAŠTITA OKOLIŠA I ODRŽIVI RAZVOJ</t>
  </si>
  <si>
    <t>1512 ODRŽAVANJE KOMUNALNE INFRASTRUKTURE</t>
  </si>
  <si>
    <t>1612 GRADNJA OBJEKATA I UREĐAJA KOMUNALNE INFRASTRUKTURE</t>
  </si>
  <si>
    <t>1712 UREĐENJA GRADA</t>
  </si>
  <si>
    <t>1812 OSTALI RADOVI GRADNJE KOMUNALNE INFRASTRUKTURE</t>
  </si>
  <si>
    <t>1912 PROMETNA PREVENTIVA, REGULACIJA I SIGURNOST U PROMETU</t>
  </si>
  <si>
    <t>2112 GRADNJA I ODRŽAVANJE NERAZVRSTANIH CESTA</t>
  </si>
  <si>
    <t>1113 JAVNA UPRAVA I ADMINISTRACIJA</t>
  </si>
  <si>
    <t>1213 UPRAVLJANJE IMOVINOM</t>
  </si>
  <si>
    <t>1313 ZAŠTITA VODA</t>
  </si>
  <si>
    <t>1114 JAVNA UPRAVA I ADMINISTRACIJA</t>
  </si>
  <si>
    <t>1214 INFORMATIZACIJA</t>
  </si>
  <si>
    <t>1314 KATASTARSKO UREĐENJE GRADA</t>
  </si>
  <si>
    <t>1117 JAVNA UPRAVA I ADMINISTRACIJA</t>
  </si>
  <si>
    <t>1217 PROSTORNO PLANIRANJE</t>
  </si>
  <si>
    <t>1118 REDOVNA DJELATNOST STRUČNE SLUŽBE GRADSKE SKUPŠTINE</t>
  </si>
  <si>
    <t>1218 SURADNJA GRADA ZAGREBA NA MEĐUGRADSKOJ I MEĐUNARODNOJ RAZINI</t>
  </si>
  <si>
    <t>1120 JAVNA UPRAVA I ADMINISTRACIJA</t>
  </si>
  <si>
    <t>1215 EU PROJEKTI</t>
  </si>
  <si>
    <t>1315 POSREDNIČKO TIJELO INTEGRIRANIH TERITORIJALNIH ULAGANJA</t>
  </si>
  <si>
    <t>2104 JAVNA UPRAVA I ADMINISTRACIJA</t>
  </si>
  <si>
    <t>2204 PROSTORNO PLANIRANJE</t>
  </si>
  <si>
    <t>3104 JAVNA UPRAVA I ADMINISTRACIJA</t>
  </si>
  <si>
    <t>3204 STRATEŠKO PLANIRANJE I RAZVOJ GRADA</t>
  </si>
  <si>
    <t>1121 JAVNA UPRAVA I ADMINISTRACIJA</t>
  </si>
  <si>
    <t>1210 OPĆI JAVNOZDRAVSTVENI PROGRAMI</t>
  </si>
  <si>
    <t>1216 SKRB O BRANITELJIMA</t>
  </si>
  <si>
    <t>1221 OPĆI PROGRAMI SOCIJALNE ZAŠTITE</t>
  </si>
  <si>
    <t>1223 OPĆI PROGRAMI ODGOJA I OBRAZOVANJA</t>
  </si>
  <si>
    <t>1321 SKRB ZA OSOBE S INVALIDITETOM</t>
  </si>
  <si>
    <t>1421 PROGRAMI SOCIJALNE ZAŠTITE - USTANOVE SOCIJALNE ZAŠTITE</t>
  </si>
  <si>
    <t>2121 JAVNA UPRAVA I ADMINISTRACIJA</t>
  </si>
  <si>
    <t>3121 JAVNA UPRAVA I ADMINISTRACIJA</t>
  </si>
  <si>
    <t>4121 JAVNA UPRAVA I ADMINISTRACIJA</t>
  </si>
  <si>
    <t>5021 JAVNA UPRAVA I ADMINISTRACIJA</t>
  </si>
  <si>
    <t>6121 JAVNA UPRAVA I ADMINISTRACIJA</t>
  </si>
  <si>
    <t>7121 JAVNA UPRAVA I ADMINISTRACIJA</t>
  </si>
  <si>
    <t>8121 JAVNA UPRAVA I ADMINISTRACIJA</t>
  </si>
  <si>
    <t>2110 JAVNA UPRAVA I ADMINISTRACIJA</t>
  </si>
  <si>
    <t>2111 OPĆI JAVNOZDRAVSTVENI PROGRAMI</t>
  </si>
  <si>
    <t>2116 JAVNA UPRAVA I ADMINISTRACIJA</t>
  </si>
  <si>
    <t>1124 JAVNA UPRAVA I ADMINISTRACIJA</t>
  </si>
  <si>
    <t>1224 OPĆI PROGRAMI ODGOJA I OBRAZOVANJA</t>
  </si>
  <si>
    <t>1226 SURADNJA GRADA ZAGREBA NA MEĐUGRADSKOJ I MEĐUNARODNOJ RAZINI</t>
  </si>
  <si>
    <t>1324 JAVNE POTREBE U KULTURI</t>
  </si>
  <si>
    <t>1326 OSTALI PROGRAMI POVEZANI S PROMICANJEM LJUDSKIH PRAVA</t>
  </si>
  <si>
    <t>1327 JAVNE POTREBE U KULTURI  - KORISNICI KOJIMA GRAD NIJE OSNIVAČ</t>
  </si>
  <si>
    <t>2124 JAVNA UPRAVA I ADMINISTRACIJA</t>
  </si>
  <si>
    <t>2126 VIJEĆA NACIONALNIH MANJINA</t>
  </si>
  <si>
    <t>1133 JAVNA UPRAVA I ADMINISTRACIJA</t>
  </si>
  <si>
    <t>1220 INFORMATIZACIJA</t>
  </si>
  <si>
    <t>1301 UPRAVLJANJE IMOVINOM</t>
  </si>
  <si>
    <t>Naziv posebnog cilja Provedbenog programa</t>
  </si>
  <si>
    <t>Naziv strateškog cilja Nacionalne razvojne strategije</t>
  </si>
  <si>
    <t>PC 10. Unaprjeđenje urbane sigurnosti Grada Zagreba</t>
  </si>
  <si>
    <t>PC 11. Održivo planiranje i korištenje cjelokupnoga prostora Grada</t>
  </si>
  <si>
    <t>PC 12. Revitalizacija i obnova izgrađenih prostora Grada</t>
  </si>
  <si>
    <t>PC 13. Zaštita okoliša i prirode</t>
  </si>
  <si>
    <t>PC 14. Unaprjeđenje komunalne infrastrukture</t>
  </si>
  <si>
    <t>PC 15. Povećanje energetske učinkovitosti, poticanje korištenja obnovljivih izvora energije i digitalizacija energetske infrastrukture</t>
  </si>
  <si>
    <t>PC 17. Prilagodba klimatskim promjenama s ciljem povećanja urbane otpornosti</t>
  </si>
  <si>
    <t>PC 16. Čist i održiv promet</t>
  </si>
  <si>
    <t>PC 18. Sigurnost, otvorenost i interoperabilnost ICT usluga i jačanje ICT infrastrukture</t>
  </si>
  <si>
    <t>PC 01. Podrška razvoju gospodarstva temeljenog na primjeni naprednih i zelenih tehnologija, inovacijama i digitalnoj transformaciji</t>
  </si>
  <si>
    <t>PC 02. Jačanje rasta i konkurentnosti MSP i obrta</t>
  </si>
  <si>
    <t>PC 03. Jačanje tržišta rada</t>
  </si>
  <si>
    <t>PC 04. Podrška održivom, otpornom i konkurentnom turizmu</t>
  </si>
  <si>
    <t>PC 05. Podrška održivom razvoj poljoprivredne proizvodnje i šumarstva</t>
  </si>
  <si>
    <t>PC 06. Unaprjeđenje odgojne i obrazovne infrastrukture i programa</t>
  </si>
  <si>
    <t>PC 07. Jačanje zdravstvenog sustava, sustava socijalne skrbi i sporta</t>
  </si>
  <si>
    <t>PC 08. Osnaživanje kulture i kreativnog stvaralaštva</t>
  </si>
  <si>
    <t>PC 09. Jačanje sustava upravljanja gradom i njegovim razvojem te razvoj i implementacija participativne demokracije</t>
  </si>
  <si>
    <t>SC 11: Digitalna tranzicija društva i gospodarstva</t>
  </si>
  <si>
    <t>SC 01. Konkurentno i inovativno gospodarstvo</t>
  </si>
  <si>
    <t>SC 02. Obrazovani i zaposleni ljudi</t>
  </si>
  <si>
    <t>SC 03. Učinkovito i djelotvorno pravosuđe, javna uprava i upravljanje državnom imovinom</t>
  </si>
  <si>
    <t>SC 05. Zdrav, aktivan i kvalitetan život</t>
  </si>
  <si>
    <t>SC 07. Sigurnost za stabilan razvoj</t>
  </si>
  <si>
    <t>SC 08. Ekološka i energetska tranzicija za klimatsku neutralnost</t>
  </si>
  <si>
    <t>SC 09. Samodostatnost u hrani i razvoj biogospodarstva</t>
  </si>
  <si>
    <t>SC 10. Održiva mobilnost</t>
  </si>
  <si>
    <t>POSEBNI CILJEVI PROVEDBENOG PROGRAMA GRADA ZAGREBA</t>
  </si>
  <si>
    <t>STRATEŠKI CILJEVI NACIONALNE RAZVOJNE STRATEGIJE</t>
  </si>
  <si>
    <t>Procijenjeni trošak provedbe aktivnosti (u eurima)</t>
  </si>
  <si>
    <t>Oznaka vrste mjere (R/I/O)</t>
  </si>
  <si>
    <t>Doprinos mjere ispunjenju obveza uređenih posebnim propisima</t>
  </si>
  <si>
    <t>Doprinos provedbi ciljeva održivog razvoja SDG</t>
  </si>
  <si>
    <t>Doprinos zelenoj tranziciji EU (DA/NE)</t>
  </si>
  <si>
    <t>Doprinos digitalnoj transformaciji EU (DA/NE)</t>
  </si>
  <si>
    <t>Rok provedbe mjere (mjesec, godina)</t>
  </si>
  <si>
    <t>Pokazatelj rezultata</t>
  </si>
  <si>
    <t>Početna vrijednost 2021.</t>
  </si>
  <si>
    <t>Ciljna vrijednost 2022.</t>
  </si>
  <si>
    <t>Ciljna vrijednost 2023.</t>
  </si>
  <si>
    <t>Ciljna vrijednost 2024.</t>
  </si>
  <si>
    <t xml:space="preserve">Ciljna vrijednost 2025. </t>
  </si>
  <si>
    <t>R</t>
  </si>
  <si>
    <t>n/p</t>
  </si>
  <si>
    <t>DA</t>
  </si>
  <si>
    <t>Broj odobrenih potpora inovatorima</t>
  </si>
  <si>
    <t xml:space="preserve">Stručna tehnička i financijska potpora inovatorima; financijska potpora udrugama inovatora; </t>
  </si>
  <si>
    <t>Jačanje sustava pružanja inkubacijske potpore malim i srednjim poduzetnicima i start-up tvrtkama iz područja bioznanosti, pružanje visokotehnološke inkubacije i usluge podrške u razvoju poslovanja.</t>
  </si>
  <si>
    <t>NE</t>
  </si>
  <si>
    <t>Financijska potpora za organizaciju manifestacija povezanih s promicanjem obrtništva i poduzetništva.</t>
  </si>
  <si>
    <t>Broj izlagača</t>
  </si>
  <si>
    <t>Uspostava sustava i provedba mehanizma Integriranih teritorijalnih ulaganja u financijskoj perspektivi 2021. – 2027. za područje obuhvata Urbane aglomeracije Zagreb.</t>
  </si>
  <si>
    <t>R/O</t>
  </si>
  <si>
    <t>9, 12</t>
  </si>
  <si>
    <t>Broj sufinanciranih programa/projekata udruga mladih ili udruga za mlade</t>
  </si>
  <si>
    <t>Broj sudionika obrazovanja odraslih</t>
  </si>
  <si>
    <t>-</t>
  </si>
  <si>
    <t>Povećanje kapaciteta sustava za dostupno i kvalitetno obrazovanje odraslih.</t>
  </si>
  <si>
    <t>Osiguravanje potpore pomoćnika u nastavi / stručnog komunikacijskog posrednika.</t>
  </si>
  <si>
    <t>0;
0</t>
  </si>
  <si>
    <t>Prigodno ukrašavanje središta grada i gradskih četvrti u vrijeme božićnih, novogodišnjih i uskrsnih blagdana.</t>
  </si>
  <si>
    <t>Broj održanih manifestacija</t>
  </si>
  <si>
    <t>Održavanje poljoprivrednog zemljišta u vlasništvu Republike Hrvatske sposobnim za poljoprivrednu proizvodnju do trenutka njegovog davanja u zakup ili drugi oblik raspolaganja.</t>
  </si>
  <si>
    <t xml:space="preserve">Jačanje i poticanje poljoprivredne proizvodnje i poticanje primjene smjernica EU strategije Od polja do stola. </t>
  </si>
  <si>
    <t>Uvođenje sustava utvrđivanja kvalitete i podrijetla hrane i poticanje certificiranja poljoprivrednih proizvoda.</t>
  </si>
  <si>
    <t>Broj hektara; 
Broj korisnika uređenih i opremljenih gradskih vrtova</t>
  </si>
  <si>
    <t>23;
2174</t>
  </si>
  <si>
    <t>24;
2022</t>
  </si>
  <si>
    <t>26,5;
2300</t>
  </si>
  <si>
    <t>27;
2350</t>
  </si>
  <si>
    <t>27,5;
2450</t>
  </si>
  <si>
    <t>Uređenje i opremanje obradivog zemljišta u vlasništvu Grada s ciljem davanja vrtnih parcela građanima za uzgoj hrane za vlastite potrebe.</t>
  </si>
  <si>
    <t xml:space="preserve">Broj izgrađenih/rekonstruiranih/opremljenih predškolskih objekata </t>
  </si>
  <si>
    <t>Broj učenika uključenih u građanski odgoj i obrazovanje</t>
  </si>
  <si>
    <t>Postotak učenika kojima su osigurani udžbenici</t>
  </si>
  <si>
    <t>Broj sufinanciranih projekata</t>
  </si>
  <si>
    <t>Unaprjeđenje suradnje sa Sveučilištem u Zagrebu i visokim učilištima</t>
  </si>
  <si>
    <t>Broj izgrađenih/rekonstruiranih/opremljenih objekata</t>
  </si>
  <si>
    <t>Broj djece iz obitelji slabijeg imovnog stanja koja su ostvarila pravo na besplatno ljetovanje</t>
  </si>
  <si>
    <t>Broj izgrađenih/obnovljenih sportskih objekata</t>
  </si>
  <si>
    <t>Broj izgrađenih/obnovljenih ustanova kulture</t>
  </si>
  <si>
    <t>Izrada projektne dokumentacije, građenje i opremanje ustanova kulture.</t>
  </si>
  <si>
    <t>Informatizacija Gradske skupštine Grada Zagreba</t>
  </si>
  <si>
    <t>Broj sufinanciranih programa/projekata</t>
  </si>
  <si>
    <t>Održavanje vježbi operativnih snaga sustava civilne zaštite Grada Zagreba;
Opremanje operativnih snaga sustava civilne zaštite</t>
  </si>
  <si>
    <t>2;
300</t>
  </si>
  <si>
    <t>2;
400</t>
  </si>
  <si>
    <t>2;
500</t>
  </si>
  <si>
    <t>Osposobljavanja, usavršavanja i specijalističke obuke članova vatrogasnih postrojbi DVD-a</t>
  </si>
  <si>
    <t>Izrađen Plan razvoja Grada Zagreba</t>
  </si>
  <si>
    <t>Pružanje potpore javnopravnim tijelima i javnim ustanovama s područja Grada Zagreba u pripremi i provedbi EU projekata</t>
  </si>
  <si>
    <t xml:space="preserve">Aktivnosti prostornog planiranja. </t>
  </si>
  <si>
    <t>Broj obnovljenih / saniranih objekata</t>
  </si>
  <si>
    <t xml:space="preserve">Izrada programa cjelovite obnove povijesne urbane cjeline Grada Zagreba </t>
  </si>
  <si>
    <t>Broj obnovljenih i saniranih objekata (Služba za informacijski sustav i tehničke poslove)</t>
  </si>
  <si>
    <t>Izgradnja na javnim površinama</t>
  </si>
  <si>
    <t>Izrađene analize, studijske, projektno-tehnička dokumentacija</t>
  </si>
  <si>
    <t>Obnovljena i revitalizirana kulturna dobra</t>
  </si>
  <si>
    <t>Broj provedenih postupaka procjene utjecaja na okoliš</t>
  </si>
  <si>
    <t>Broj izrađenih dokumenata i akata iz područja upravljanja bukom okoliša</t>
  </si>
  <si>
    <t>Broj sufinanciranih programa i projekata</t>
  </si>
  <si>
    <t>Broj izrađene projektno-tehničke dokumentacije</t>
  </si>
  <si>
    <t>Izgradnja kanalskih priključaka (kom);
Izgradnja vodoopskrbnih priključaka (kom)</t>
  </si>
  <si>
    <t>600;
830</t>
  </si>
  <si>
    <t>620;
795</t>
  </si>
  <si>
    <t>640;
790</t>
  </si>
  <si>
    <t>Količina zbrinutog mulja (u tonama)</t>
  </si>
  <si>
    <t>Broj izgrađenih spremnika</t>
  </si>
  <si>
    <t>Postotak izgradnje na području groblja</t>
  </si>
  <si>
    <t>Broj uređenih objekata</t>
  </si>
  <si>
    <t>Izvršenje kreditnih obveza prema dinamici otplate iz ugovora o kreditima</t>
  </si>
  <si>
    <t>Objavljeni proračunski dokumenti u odnosu na broj obveznih za objavu;
Pokrenuti postupci objedinjene nabave za Grad Zagreb u odnosu na plan</t>
  </si>
  <si>
    <t>100%;
100%</t>
  </si>
  <si>
    <t>Izrada prijedloga Proračuna, izvještaja o izvršenju Proračuna i sastavljanje propisanih financijskih izvještaja; praćenje dospijeća obveza i stanja izvršenja Proračuna; koordinacija razvoja sustava unutarnjih kontrola; provedba postupaka nabave, uz centralizaciju i objedinjavanje postupaka sukladno nabavnim kategorijama.</t>
  </si>
  <si>
    <t xml:space="preserve">Praćenje ispunjavanja obveza po postojećim zaduženjima i izrada podloga za zaduživanje. </t>
  </si>
  <si>
    <t>Smanjenje broja delegiranih predmeta prema odvjetnicima</t>
  </si>
  <si>
    <t xml:space="preserve">Rad odvjetnika u postupcima zastupanja pred službenim tijelima.  </t>
  </si>
  <si>
    <t>Ukupan broj upisa, izdanih isprava, te provedenih promjena iz područja građanskih stanja</t>
  </si>
  <si>
    <t>Broj pružene primarne pravne pomoći, te broj zahtjeva za odobravanje sekundarne pravne pomoći</t>
  </si>
  <si>
    <t>Ostvarivanje primarne i sekundarne pravne pomoći građanima slabijeg imovinskog statusa.</t>
  </si>
  <si>
    <t>Pružanje usluga građanima iz područja građanskih stanja Grada Zagreba i središnjih evidencija.</t>
  </si>
  <si>
    <t>01.1. Poticanje ulaganja u nove i zelene tehnologije, istraživanje i razvoj, transfer tehnologije i znanja, kao i razvoj inovativnih proizvoda i usluga</t>
  </si>
  <si>
    <t>01.2. Administrativno rasterećenje poduzetnika i poticanje digitalizacije poslovanja</t>
  </si>
  <si>
    <t>02.1. Bolji pristup izvorima financiranja</t>
  </si>
  <si>
    <t>02.2. Podrška posebnim kategorijama poduzetnika (poduzetnici početnici, mladi, žene, društveni poduzetnici i dr.)</t>
  </si>
  <si>
    <t>02.3. Poticanje internacionalizacije poslovanja malih i srednjih poduzetnika</t>
  </si>
  <si>
    <t>02.4. Unaprjeđenje poduzetničke infrastrukture</t>
  </si>
  <si>
    <t>02.5. Unaprjeđenje sustava planiranja i praćenja gospodarskih aktivnosti</t>
  </si>
  <si>
    <t>03.1. Prilagodba obrazovnih programa i potreba tržišta rada</t>
  </si>
  <si>
    <t>03.2. Poticanje cjeloživotnog učenja</t>
  </si>
  <si>
    <t xml:space="preserve">03.3. Mjere aktivne politike zapošljavanja </t>
  </si>
  <si>
    <t>03.4. Uključivanje socijalno osjetljivih i marginaliziranih skupina i osoba u nepovoljnom položaju na tržište rada</t>
  </si>
  <si>
    <t>04.1. Diverzifikacija i poboljšanje turističke ponude i poticanje razvoja selektivnih oblika turizma</t>
  </si>
  <si>
    <t>04.2. Jačanje međusektorske i međužupanijske suradnje u turizmu, promocija Grada i brendiranje kao city break turističke destinacije</t>
  </si>
  <si>
    <t>05.1. Održivo gospodarenje poljoprivrednim zemljištem</t>
  </si>
  <si>
    <t xml:space="preserve">05.2. Jačanje sustava poljoprivrednih gospodarstava </t>
  </si>
  <si>
    <t>05.3. Razvoj održivog sustava urbane prehrane</t>
  </si>
  <si>
    <t>05.4. Održivo gospodarenje šumama, lovištima i zaštita divljači</t>
  </si>
  <si>
    <t>06.1. Unaprjeđenje predškolske, osnovnoškolske i srednjoškolske infrastrukture i programa</t>
  </si>
  <si>
    <t xml:space="preserve">06.2. Jačanje visokoškolskog obrazovanja i znanosti, razvoj infrastrukturnog sadržaja po mjeri studenata te poticanje cjeloživotnog obrazovanja </t>
  </si>
  <si>
    <t>07.1. Unaprjeđenje zdravstvenog sustava</t>
  </si>
  <si>
    <t>07.2. Jačanje socijalne uključenosti i unaprjeđenje standarda usluga socijalne skrbi</t>
  </si>
  <si>
    <t>07.3. Unaprjeđenje sportske infrastrukture i jačanje sportske kulture</t>
  </si>
  <si>
    <t>08.1. Poticanje razvoja kulture i umjetničkog stvaralaštva</t>
  </si>
  <si>
    <t>08.2. Poticanje razvoja kulturnih i kreativnih industrija</t>
  </si>
  <si>
    <t>09.1. Unaprjeđenje i digitalizacija poslovnih procesa i usluga Grada i upravljanje promjenama</t>
  </si>
  <si>
    <t>09.2. Ulaganje u ljudske resurse javnog sektora</t>
  </si>
  <si>
    <t>09.3. Unaprjeđenje međusektorske suradnje svih sastavnica društva</t>
  </si>
  <si>
    <t>09.4. Jačanje participativne demokracije u planiranju razvoja Grada</t>
  </si>
  <si>
    <t>10.1. Jačanje sposobnosti operativnih snaga civilne zaštite</t>
  </si>
  <si>
    <t>10.2. Jačanje vatrogasnog sustava</t>
  </si>
  <si>
    <t>10.3. Umanjenje rizika od klizanja tla</t>
  </si>
  <si>
    <t>11.1. Integrirano energetsko, klimatsko, prometno i prostorno planiranje razvoja Grada</t>
  </si>
  <si>
    <t>11.2. Unaprjeđenje sustava zelene infrastrukture Grada i primjene rješenja temeljenih na prirodi;</t>
  </si>
  <si>
    <t>11.3. Učinkovito upravljanje gradskom imovinom, uz daljnji razvoj programa javnog stanovanja</t>
  </si>
  <si>
    <t>11.4. Unaprjeđenje kvalitete katastarskih i zemljišnoknjižnih podataka na području Grada Zagreba</t>
  </si>
  <si>
    <t>12.1. Integralna obnova objekata i infrastrukture oštećenih potresom</t>
  </si>
  <si>
    <t>12.2. Urbana sanacija dijelova gradskog prostora</t>
  </si>
  <si>
    <t>12.3. Revitalizacija brownfield područja</t>
  </si>
  <si>
    <t>12.4. Uređenje i očuvanje naselja ruralnog i suburbanog karaktera</t>
  </si>
  <si>
    <t>12.5. Unaprjeđenje sustava zaštite i valorizacije kulturne baštine</t>
  </si>
  <si>
    <t>13.1. Zaštita i održivo upravljanje područjima s razvojnim posebnostima: Medvednica i Sava</t>
  </si>
  <si>
    <t>13.2. Zaštita i poboljšanje kvalitete sastavnica okoliša</t>
  </si>
  <si>
    <t>13.3. Učinkovit monitoring i upravljanje prirodnom baštinom, geo i bioraznolikošću</t>
  </si>
  <si>
    <t>14.1. Unaprjeđenje sustava vodoopskrbe i odvodnje</t>
  </si>
  <si>
    <t xml:space="preserve">14.2. Povećanje djelotvornosti u gospodarenju komunalnim otpadom </t>
  </si>
  <si>
    <t>14.3. Poboljšanje komunalne opremljenosti gradskog područja</t>
  </si>
  <si>
    <t>15.1. Integralna, dubinska energetska obnova stambenog fonda i suzbijanje energetskog siromaštva</t>
  </si>
  <si>
    <t xml:space="preserve">15.2. Poticanje korištenja obnovljivih izvora energije i visokoučinkovitih kogeneracija </t>
  </si>
  <si>
    <t>15.3. Povećanje energetske učinkovitosti i modernizacija sustava javne rasvjete Grada Zagreba</t>
  </si>
  <si>
    <t>15.4 Povećanje učinkovitosti i unaprjeđenje sustava grijanja i hlađenja</t>
  </si>
  <si>
    <t xml:space="preserve">15.5. Uvođenje sustava automatskog nadzora i individualnog mjerenja potrošnje energije i vode  </t>
  </si>
  <si>
    <t>16.1. Poboljšanje sustava gradskog prijevoza i s njime povezanih voznih sredstava te sustava upravljanja</t>
  </si>
  <si>
    <t>16.2. Integrirani razvoj cestovnog prometa</t>
  </si>
  <si>
    <t>16.3. Unaprjeđenje zračnog prometa</t>
  </si>
  <si>
    <t>16.4. Unaprjeđenje željezničkog prometa</t>
  </si>
  <si>
    <t>16.5. Čist i održiv javni gradski prijevoz</t>
  </si>
  <si>
    <t>16.6. Razvoj infrastrukture i poticanje korištenja vozila s nultim emisijama</t>
  </si>
  <si>
    <t>16.7. Unaprjeđenje pješačkog i biciklističkog prometa</t>
  </si>
  <si>
    <t>17.1. Prilagodba klimatskim promjenama</t>
  </si>
  <si>
    <t>17.2. Uspostava sustava zaštite od prirodnih nepogoda, klimatskih promjena i upravljanja kriznim situacijama</t>
  </si>
  <si>
    <t xml:space="preserve">18.1. Uspostava objedinjenog, dijeljenog podatkovnog centra za ICT usluge Grada, gradskih poduzeća i ustanova </t>
  </si>
  <si>
    <t>18.2. Unaprjeđenje internih sigurnosnih mehanizama i uvođenje najboljih praksi u procesima upravljanja sigurnošću podataka (ISO/27001:20013)</t>
  </si>
  <si>
    <t>18.3. Standardizacija tehnoloških platformi i povećanje interoperabilnosti među heterogenim IT sustavima uspostavom standardnih rješenja i zajedničkih mehanizama za razmjenu podataka</t>
  </si>
  <si>
    <t>18.4. Povećanje transparentnosti uporabom otvorenih podataka ("Open Data") te iskorištenje velikih količina prikupljenih podataka za kvalitetnije upravljanje Gradom ("Big Data")</t>
  </si>
  <si>
    <t xml:space="preserve">Broj i naziv mjere </t>
  </si>
  <si>
    <t xml:space="preserve">Svrha provedbe </t>
  </si>
  <si>
    <t>Razvoj inovacija za poduzetničko korištenje i komercijalizaciju; Razvoj i unaprjeđenje podržavajuće poduzetničke infrastrukture za istraživanje i razvoj inovativnih proizvoda i usluga.</t>
  </si>
  <si>
    <t>Procijenjeni trošak provedbe mjera (u eurima)</t>
  </si>
  <si>
    <t>Procijenjeni trošak 
provedbe mjere 
(u HRK)</t>
  </si>
  <si>
    <t>Uspostava sustava i provedba mehanizma Integriranih teritorijalnih ulaganja u financijskoj perspektivi 2021. – 2027. za područje obuhvata Urbane aglomeracije Zagreb.; Podrška poduzetnicima početnicima kroz infrastrukturnu podršku i specifične programe usluga koji se kontinuirano prilagođavaju potrebama poduzetnika.</t>
  </si>
  <si>
    <t>O/R</t>
  </si>
  <si>
    <t xml:space="preserve">DA </t>
  </si>
  <si>
    <t>Promicanje i razvoj društvenog poduzetništva i društvenih poduzetničkih inicijativa; očuvanje i daljnji razvoj obrtničkih djelatnosti; promicanje poduzetničkih aktivnosti putem gospodarskih manifestacija.</t>
  </si>
  <si>
    <t>8, 9</t>
  </si>
  <si>
    <t>Razvoj i unaprjeđenje podržavajuće poduzetničke infrastrukture.</t>
  </si>
  <si>
    <t>Modernizacija, osuvremenjivanje i prilagodba obrazovnih programa potrebama tržišta rada, unaprjeđivanje znanja i vještina zaposlenih i nezaposlenih osoba s ciljem smanjenja nezaposlenosti i jačanja tržišta rada.</t>
  </si>
  <si>
    <t>1, 3, 4, 5, 8</t>
  </si>
  <si>
    <t>Unaprjeđivanje poduzetničkih znanja i vještina; Poticanje programa stjecanja ključnih kompetencija s naglaskom na poduzetničke i digitalne vještine i vještine potrebne za zelena radna mjesta.</t>
  </si>
  <si>
    <t>Poticanje zapošljavanja osoba bez iskustva, dugotrajno nezaposlenih osoba, održavanje zaposlenosti osoba  s invaliditetom i ostalih marginaliziranih skupina radi što skorijeg ulaska na tržište rada.</t>
  </si>
  <si>
    <t>O</t>
  </si>
  <si>
    <t>Osiguravanje jednakog pristupa formalnim i neformalnim obrazovnim prilikama.</t>
  </si>
  <si>
    <t>Broj obavljenih unutarnjih revizija;
Broj obavljenih naknadnih kontrola</t>
  </si>
  <si>
    <t>21;
80</t>
  </si>
  <si>
    <t>Broj korisnika usluga Centralnog laboratorija;
Broj korisnika programa BIO infrastruktura i BIO inkubacija</t>
  </si>
  <si>
    <t>39;
9</t>
  </si>
  <si>
    <t>43;
10</t>
  </si>
  <si>
    <t>45;
11</t>
  </si>
  <si>
    <t>47;
12</t>
  </si>
  <si>
    <t>Broj kvalificiranih djelatnika za provedbu ITU mehanizma u Gradu Zagrebu;
Broj odobrenih projekata prihvatljivih za provedbu kroz ITU mehanizam</t>
  </si>
  <si>
    <t>9;
21</t>
  </si>
  <si>
    <t>Baza projekata Grada Zagreba za financijsku perspektivu 2021.- 2027; 
Broj prijavljenih projektnih prijedloga</t>
  </si>
  <si>
    <t>1;
95 Grad Zagreb, 6 trgovačka društva, 45 ustanove</t>
  </si>
  <si>
    <t>1;
105 Grad Zagreb, 10 trgovačka društva, 31 ustanove</t>
  </si>
  <si>
    <t>1;
n/p</t>
  </si>
  <si>
    <t>pro-23;
pro-25</t>
  </si>
  <si>
    <t xml:space="preserve">Aktivnosti unaprjeđenja i implementacije sustava za pripremu, provedbu i praćenje EU projekata, stručnu podršku u pripremi i provedbi EU projekata i organizaciju stručnih edukacija članova EU tima. </t>
  </si>
  <si>
    <t>Naknadno će se definirati nakon plana objave poziva u skladu sa Operativnim programima za razdoblje 2021-2027 koji su još u tijeku izrade</t>
  </si>
  <si>
    <t xml:space="preserve">Financiranje programa i projekata udruga koji se odnose na područja: podrška radu s mladima, aktivno sudjelovanje mladih u društvu, edukacija mladih o svijetu rada. </t>
  </si>
  <si>
    <t>Broj djece uključene u posebni program predškolskog odgoja i obrazovanja Poliklinike suvag</t>
  </si>
  <si>
    <t xml:space="preserve">Predškolski program za djecu s teškoćama (SUVAG) i sredstva za redovnu djelatnost Ustanove. </t>
  </si>
  <si>
    <t>Broj zaposlenih i dodatno osposobljenih žena (50) za jedno od deficitarnih zanimanja na tržištu rada</t>
  </si>
  <si>
    <t>Pružena usluga pomoći u kući za 250 krajnjih korisnika (starijih osoba, osoba s invaliditetom i drugih osoba u potrebi)</t>
  </si>
  <si>
    <t>Odabir i zapošljavanje nezaposlenih žena ciljne skupine; osposobljavanje nezaposlenih žena sukladno potrebama tržišta rada; promidžba i vidljivost; upravljanje projektom i administracija.</t>
  </si>
  <si>
    <t xml:space="preserve">Broj škola uključenih u program;
Broj pomoćnika u nastavi;
Broj učenika </t>
  </si>
  <si>
    <t xml:space="preserve">Uspostava jednako kvalitetnih uvjeta obrazovanja za sve učenike sukladno njihovim sposobnostima i programu koji samostalno svladavaju u primarnoj sredini. </t>
  </si>
  <si>
    <t xml:space="preserve">Sufinanciranje projekata udruga iz područja socijalne zaštite i područja unaprjeđenja kvalitete života osoba s invaliditetom. </t>
  </si>
  <si>
    <t>Broj realiziranih projekata</t>
  </si>
  <si>
    <t xml:space="preserve">Izrada dokumenata kojim će se odrediti strateški smjer daljnjeg razvoja turizma na području Grada Zagreba, kao i ostalih programa koji su usmjereni na održivost turizma </t>
  </si>
  <si>
    <t>Unaprjeđenje manifestacijskog turizma.</t>
  </si>
  <si>
    <t>8, 12, 15</t>
  </si>
  <si>
    <t>Stavljanje poljoprivrednog zemljišta u funkciju poljoprivredne proizvodnje i održavanje poljoprivrednog zemljišta u vlasništvu Republike Hrvatske sposobnim za poljoprivrednu proizvodnju do trenutka njegovog davanja u zakup ili drugi oblik raspolaganja.</t>
  </si>
  <si>
    <t>Površine održavanog poljoprivrednog zemljišta u vlasništvu Republike Hrvatske;
Smanjenje broja zaprimljenih prijava o neuređenom poljoprivrednom zemljištu i površine neuređenog poljoprivrednog zemljišta</t>
  </si>
  <si>
    <t>80;
1600/485</t>
  </si>
  <si>
    <t>42;
1600/485</t>
  </si>
  <si>
    <t>42;
1500/400</t>
  </si>
  <si>
    <t xml:space="preserve">Povećavanje konkurentnosti domaće poljoprivredne proizvodnje i poljoprivrednih gospodarstava; Unaprjeđivanje poljoprivredne proizvodnje, preciznija i efikasnija upotreba resursa i povećanje ekološke proizvodnje. </t>
  </si>
  <si>
    <t>I/O</t>
  </si>
  <si>
    <t>Broj poljoprivrednika profesionalaca s područja Grada Zagreba;
Broja mladih poljoprivrednika s područja Grada Zagreba koji su nositelji poljoprivrednog gospodarstva (mlađi od 40 godina);
Površina poljoprivrednog zemljišta na području Grada Zagreba pod ekološkom proizvodnjom u ha</t>
  </si>
  <si>
    <t>53;
106;
150</t>
  </si>
  <si>
    <t>60;
110;
177</t>
  </si>
  <si>
    <t>65;
115;
180</t>
  </si>
  <si>
    <t>70;
120;
185</t>
  </si>
  <si>
    <t xml:space="preserve">80;
125;
190
</t>
  </si>
  <si>
    <t xml:space="preserve">Stavljanje u funkciju obradivog zemljišta u vlasništvu Grada s ciljem omogućavanja građanima proizvodnje hrane za vlastite potrebe; Poticanje suradnje poljoprivrednih proizvođača, javnog i civilnog sektora na provedbi smjernica i mjera urbane prehrane; Poticanje izravne prodaje i uspostave kratkih lanaca opskrbe kao i poticanje interesnog povezivanja poljoprivrednih proizvođača sudjelovanjem u programima kvalitete i promocije hrane. </t>
  </si>
  <si>
    <t>O/R/I</t>
  </si>
  <si>
    <t>2, 12</t>
  </si>
  <si>
    <t xml:space="preserve">NE </t>
  </si>
  <si>
    <t>Broj proizvoda s oznakom Plavi ceker;
Broj proizvođača proizvoda s oznakom Plavi ceker;
Broj proizvođača - certificirana seljačka tržnica</t>
  </si>
  <si>
    <t>161;
73;
81</t>
  </si>
  <si>
    <t>195;
89;
81</t>
  </si>
  <si>
    <t>235;
109;
85</t>
  </si>
  <si>
    <t>275;
139;
90</t>
  </si>
  <si>
    <t>315;
159;
90</t>
  </si>
  <si>
    <t>Doprinos razvoju urbanog šumarstva ulaganjem u održavanje park šuma Grada Zagreba, Parka prirode Medvednica i Parka Maksimir. Održivo gospodarenje populacijama divljači ustanovljenjem lovišta i provedbom programa zaštite divljači na prostorima izvan lovišta.</t>
  </si>
  <si>
    <t xml:space="preserve">Broj posjetitelja </t>
  </si>
  <si>
    <t>Postotak uređenosti prema godišnjem planu održavanja park šuma Grada Zagreba i Parka prirode Medvednica</t>
  </si>
  <si>
    <t>Broj prijavljenih projekata u području šumarstva</t>
  </si>
  <si>
    <t>Broj prijavljenih projekata u području lovstva i ribolovstva</t>
  </si>
  <si>
    <t>Broj izdanih dopuštenja za lov na području PZD Medvednica;
Broj obavljenih lovačkih aktivnosti na području PZD Grada Zagreba</t>
  </si>
  <si>
    <t>80;
0</t>
  </si>
  <si>
    <t>101;
300</t>
  </si>
  <si>
    <t>150;
400</t>
  </si>
  <si>
    <t>160;
300</t>
  </si>
  <si>
    <t>170;
200</t>
  </si>
  <si>
    <t xml:space="preserve">Razvoj šumarstva; održivo gospodarenje šumskim prostorom; financiranje projekata civilnog sektora u području šumarstva i lovstva; zaštita divljači. </t>
  </si>
  <si>
    <t>Povećanje dostupnosti, pristupačnosti, kvalitete i relevantnosti sustava odgoja i obrazovanja.</t>
  </si>
  <si>
    <t>I/O/R</t>
  </si>
  <si>
    <t>R/I/O</t>
  </si>
  <si>
    <t>4, 5, 7, 9, 11, 13, 16</t>
  </si>
  <si>
    <t>DV 2
OŠ 0
SS 0</t>
  </si>
  <si>
    <t>DV 0
OŠ 2
SS 0</t>
  </si>
  <si>
    <t>Postotak učenika osnovnih škola uključenih u organiziranu školsku prehranu</t>
  </si>
  <si>
    <t>Broj realiziranih programa  tehničke kulture</t>
  </si>
  <si>
    <t xml:space="preserve">Izrada projektne dokumentacije, građenje i opremanje objekata predškolskih i školskih ustanova;
osiguranje prostornih i drugih uvjeta potrebnih za kvalitetniji odgojno-obrazovni proces;
potpora odgojno-obrazovnim ustanovama u pripremi i provedbi projekata i programa sufinanciranih iz EU fondova;
prilagođavanje prostora i provedba odgojno-obrazovnih programa radi integracije i sprječavanja diskriminacije djece s teškoćama u razvoju;
provedba građanskog odgoja i obrazovanja;
osiguranje programsko-sadržajnih, kadrovskih, financijskih i prostornih uvjeta za razvoj i unaprjeđivanje tehničke kulture;
unaprjeđenje poslovanja dječjih vrtića, osnovnih i srednjih škola. </t>
  </si>
  <si>
    <t>9, 16</t>
  </si>
  <si>
    <t>Unapređenje kvalitete visokog obrazovanja i znanosti.</t>
  </si>
  <si>
    <t>Izgradnja nove, unaprjeđenje postojeće infrastrukture i opremanje u svrhu unaprjeđenja zdravstvenog sustava na području Grada Zagreba; Pružanje i provedba  zdravstvenih i socijalnih programa u svrhu unaprjeđenja zaštite zdravlja, socijalne skrbi i zdravstvenog i humanitarnog odgoja, kao i provedba preventivnih javnozdravstvenih akcija i osiguravanje nadstandardne zaštite u provedbi javnozdravstvenih usluga svim građanima Grada Zagreba.</t>
  </si>
  <si>
    <t>Broj tretmana (deratizacija, dezinfekcija i dezinsekcija)</t>
  </si>
  <si>
    <t>Jačanje infrastrukturnih resursa u sustavu socijalne skrbi; Unaprjeđenje socijalne integracije, podizanja kvalitete života osoba svih građana s naglaskom na građane u potrebi, osposobljavanje za tržište rada stipendiranjem korisnika, omogućavanje ustanovama neometano obavljanje djelatnosti u skladu s propisanim standardima u kvaliteti usluga te Pružanje smještaja i psihosocijalne potpore za djecu i odrasle.</t>
  </si>
  <si>
    <t>1, 2, 3, 4, 5, 10, 11</t>
  </si>
  <si>
    <t>Obnova i rekonstrukcija postojeće i izgradnja nove sportske infrastrukture u svrhu povećanja dostupnosti sportskog sadržaja i promocije važnosti bavljenja sportom za zdravlje građana; Razvoj sportske infrastrukture, kao i sportske i rekreacijske kulture.</t>
  </si>
  <si>
    <t>3, 5, 7, 9, 11</t>
  </si>
  <si>
    <t>Broj velikih sportskih priredbi</t>
  </si>
  <si>
    <t xml:space="preserve">Izrada projektne dokumentacije, građenje i opremanje objekata socijalne skrbi; 
podizanje kvalitete života djece iz obitelji lošijeg socijalnog statusa upućivanjem na ljetovanja; 
osiguravanje pomoći za opremu novorođenog djeteta; </t>
  </si>
  <si>
    <t>Izrada projektne dokumentacije, građenje i opremanje zdravstvenih objekata; 
pružanje usluga sistematskih pregleda braniteljima, unaprjeđenje dostupnosti usluga zdravstvene zaštite osobama s invaliditetom; 
osiguravanje kvalitetne zdravstvene zaštite građana Grada Zagreba, prijava korisnika za besplatne preglede (bez uputnice), organiziranje i provođenje projekata i akcija humanitarnog, zdravstvenog i socijalnog karaktera.</t>
  </si>
  <si>
    <t>Obnova i rekonstrukcija postojećih i izgradnja novih kulturnih objekata u svrhu povećanja dostupnosti kulturnog sadržaja i programa; Sufinanciranje programa kulturnih djelatnosti.</t>
  </si>
  <si>
    <t>Sufinanciranje programa iz djelatnosti kulture.</t>
  </si>
  <si>
    <t>Suradnja s  kulturnim ustanovama i udrugama u gradovima s kojima Grad Zagreb ima potpisan neki oblik suradnje.</t>
  </si>
  <si>
    <t>Broj odobrenih programa promocije knjige i kulture čitanja</t>
  </si>
  <si>
    <t>Broj odobrenih programa nakladničkoj djelatnosti</t>
  </si>
  <si>
    <t>Broj odobrenih programa muzejske djelatnosti</t>
  </si>
  <si>
    <t>Broj premijernih naslova dramske (kazališne) i plesne umjetnosti</t>
  </si>
  <si>
    <t>Broj odobrenih programa glazbene umjetnosti</t>
  </si>
  <si>
    <t>Broj odobrenih programa vizualne (likovne) umjetnosti</t>
  </si>
  <si>
    <t>Broj odobrenih programa kulturno-umjetničkog amaterizma</t>
  </si>
  <si>
    <t>Broj odobrenih programa audiovizualne (filmske) djelatnosti</t>
  </si>
  <si>
    <t>Broj odobrenih programa interdisciplinarnih i novih umjetničkih i kulturnih praksi</t>
  </si>
  <si>
    <t>Potpore programima korisnika kojima Grad nije osnivač.</t>
  </si>
  <si>
    <t>Unaprjeđenje i digitalizacija poslovnih procesa i usluga Gradske skupštine i Stručne službe Gradske skupštine; unaprjeđivanje poslovanja i poslovnih procesa.</t>
  </si>
  <si>
    <t xml:space="preserve">Unaprjeđenje međusektorske suradnje svih sastavnica društva s ciljem promicanja ravnopravnosti spolova u Gradu Zagrebu. </t>
  </si>
  <si>
    <t>3, 4, 5, 10, 16, 17</t>
  </si>
  <si>
    <t>Polazna vrijednost će biti utvrđena po završetku Javnog poziva</t>
  </si>
  <si>
    <t>Sukladno broju zaprimljenih prijava na Javni poziv</t>
  </si>
  <si>
    <t>Skupštinska odluka obuhvaća razdoblje 2022. – 2023. pa nije moguće procijeniti</t>
  </si>
  <si>
    <t xml:space="preserve">Stvaranje i poboljšanje instrumenata za povećanje sudjelovanja građana u javnim odlukama; </t>
  </si>
  <si>
    <t>Sprječavanje nesreća, spašavanje i pružanje prve medicinske pomoći u planini i na drugim nepristupačnim područjima i u izvanrednim okolnostima. Uključivanje civilnog društva u sustav civilne zaštite i financiranje provođenja aktivnosti i projekata udruga iz područja sustava civilne zaštite.</t>
  </si>
  <si>
    <t>Provedba akcija spašavanja; pohađanje tečajeva; sudjelovanje na vježbama; financiranje aktivnosti i projekata s ciljem učinkovitog sustava civilne zaštite i zaštite od požara; edukacija; priprema, obrada i održavanje prostornih podataka koji su dostupni građanima</t>
  </si>
  <si>
    <t>Osposobljavanje članova postrojbi DVD-a; redovno održavanje i sanacija vatrogasnih domova; održavanje i nabava vozila; sanacija, održavanje i dodatna ulaganja u objekte vatrogasne infrastrukture u vlasništvu Grada Zagreba; ulaganje u nabavu digitalne komunikacijske opreme u Centru veze i vatrogasnim postajama za ostvarivanje jedinstvene upravljačke funkcije za uzbunjivanje svake vatrogasne postaje iz Centra veze, zamjena zvučnika, postavljanje kamera, izmjena pasivne upravljačke opreme, polaganje nove instalacije u vatrogasnim postajama (zvučnici), sustav kamera, integracija sustava, instaliranje, osamostaljivanje vatrogasnih postaja, nove licence i dr.).</t>
  </si>
  <si>
    <t>Sanacija klizišta u svrhu jačanja otpornosti na rizike od prirodnih katastrofa</t>
  </si>
  <si>
    <t>11, 13</t>
  </si>
  <si>
    <t>Izrada projektne dokumentacije i izvođenje radova sanacije klizišta.</t>
  </si>
  <si>
    <t xml:space="preserve">Razvoj Grada Zagreba kroz strateško planiranje i podizanje razine znanja i vještina ciljanih skupina u području pripreme i provedbe razvojnih projekata koji su od velikog značaja za razvoj Grada Zagreba. Ravnomjeran i učinkovit prostorni razvoj usklađen s gospodarskim, društvenim i okolišnim polazištima, uravnoteženjem regionalnih razvojnih procesa i s njima povezanih zahvata u prostoru i različitih potreba i interesa korisnika prostora. </t>
  </si>
  <si>
    <t>Strateško, prostorno i infrastrukturno poboljšanje i unaprjeđenje stanja zaštićenih dijelova prirode i osobito vrijednih dijelova prirode. Održavanje, revitalizacija i unaprjeđenje urbane i periurbane bioraznolikost i georaznolikost, s posebnim naglaskom na urbane i periurbane krajobraze grada s ciljem unaprjeđenja prostora, kvalitete života stanovnika, pohranu CO2 i ublažavanje klimatskih ekstrema, jačanje otpornosti šireg područja na klimatske promjene.;</t>
  </si>
  <si>
    <t>3, 8, 11, 13, 15</t>
  </si>
  <si>
    <t xml:space="preserve">Broj održanih međunarodnih radionica </t>
  </si>
  <si>
    <t>Održavanje i poboljšanje stanja zaštićenih područja kao dijela zelene infrastrukture Grada;
poticanje transfera znanja i tehnologija između znanstvenog i poslovnog sektora.</t>
  </si>
  <si>
    <t xml:space="preserve">Stambeno zbrinjavanje određenih kategorija građana i upravljanje imovinom Grada Zagreba </t>
  </si>
  <si>
    <t>Izvršenje ugovornih obveza iz ugovora o najmu stanova kako bi se isti dodjeljivali određenim skupinama građana sukladno gradskim odlukama; planiranje radova investicijskog održavanja.</t>
  </si>
  <si>
    <t>Broj elaborata za pripremu prostora za zakup/prodaju</t>
  </si>
  <si>
    <t>Vođenje i održavanje katastra zemljišta; vođenje i održavanje katastra infrastrukture; vođenje i održavanje registra prostornih jedinica; katastarsko uređenje Grada Zagreba: a) nove katastarske izmjere i b) izlaganja na javni uvid podataka nove katastarske izmjere/postojećeg katastarskog operata koji je u službenoj uporabi s istodobnom obnovom zemljišne knjige.</t>
  </si>
  <si>
    <t>Broj slojeva prostornih podataka na Glavnom pregledniku ZG geoportala</t>
  </si>
  <si>
    <t>Unaprjeđenje kvalitete katastarskih i zemljišnoknjižnih podataka na području Grada Zagreba</t>
  </si>
  <si>
    <t>Izrada elaborata ocjene postojećeg stanja konstrukcije objekata oštećenih u potresu, izrada projektne dokumentacije za sanaciju objekata, odnosno cjelovitu obnovu objekata, te izvođenje radova.</t>
  </si>
  <si>
    <t>7, 9, 11, 13</t>
  </si>
  <si>
    <t xml:space="preserve">Izrada programa cjelovite obnove povijesne urbane cjeline Grada Zagreba i tisak završnog izvješća Programa; predlaganje okvira za kratkoročne, srednjoročne i dugoročne planove i projekte; izrada elaborata ocjene postojećeg stanja konstrukcije objekata oštećenih u potresu, izrada projektne dokumentacije za sanaciju objekata, odnosno cjelovitu obnovu objekata i izvođenje radova. </t>
  </si>
  <si>
    <t>lip-23;
pro-25</t>
  </si>
  <si>
    <t>Izrada projektne dokumentacije i izvođenje radova.</t>
  </si>
  <si>
    <t>Građenje površina, građevina i uređaja javne namjene (trgova, pločnika, javnih prolaza, javnih stuba i sl.), javnih zelenih površina (parkova, drvoreda i sl.), dječjih igrališta, nadstrešnica, javnih zdenaca i sl., kao i uređaja i predmeta javne namjene lokalnog značaja u svrhu unaprjeđenja prostornih kvaliteta i kvalitete života.</t>
  </si>
  <si>
    <t>Uređenje i revitalizacija zapuštenih gradskih sadržaja i prostora.</t>
  </si>
  <si>
    <t>O/I</t>
  </si>
  <si>
    <t>Osiguranje potpore za dovršetak projekta</t>
  </si>
  <si>
    <t>Izrada analiza, studija i ostale projektno-tehničke dokumentacije za realizaciju brownfield investicija na području Grada Zagreba te nastavak revitalizacije brownfield područja.</t>
  </si>
  <si>
    <t>Obnova pojedinačno zaštićenih kulturnih objekata; obnova fasada financiranih sredstvima spomeničke rente.</t>
  </si>
  <si>
    <t>Broj sanacija nastalih od potresa</t>
  </si>
  <si>
    <t>Zaštita i očuvanje u izvornom stanju kulturne baštine, sprječavanje protupravnih radnji i postupanja kojima se utječe na cjelovitost i svojstvo kulturnog dobra i uspostavljanje optimalnih uvjeta prezentacije i zadovoljavanja potreba pojedinca i općeg interesa.</t>
  </si>
  <si>
    <t>Učinkovito upravljanje i korištenje obalnog pojasa Save</t>
  </si>
  <si>
    <t>6, 11</t>
  </si>
  <si>
    <t>Izrada elaborata kojima se konceptualno razmatra sadržaj i program manifestacija, tehnička rješenja i metode izvedbe, kao i organizacija i provedba manifestacije.</t>
  </si>
  <si>
    <t>Izrada studijskih elaborata</t>
  </si>
  <si>
    <t>Izrada tehničkih elaborata</t>
  </si>
  <si>
    <t>Nadzor komunalnog i prometnog redarstva, kao i izdavanje naloga za sanaciju komunalnih i prometnih nepravilnosti u svrhu zaštite okoliša i poboljšanje njegove kvalitete; zbrinjavanje građevinskog otpada i rušenje objekata koji predstavljaju opasnost ili sanitarnu ugrozu.</t>
  </si>
  <si>
    <t>8, 11, 13, 15</t>
  </si>
  <si>
    <t>Broj novih i osuvremenjenih mjernih postaja</t>
  </si>
  <si>
    <t>Realizacija rušenja objekata (broj objekata)</t>
  </si>
  <si>
    <t>Broj dokumenata i elaborata izrađenih u cilju zaštite i poboljšanja kakvoće površinskih i podzemnih voda</t>
  </si>
  <si>
    <t>Izrada strateških dokumenata; praćenje kvalitete zraka; sufinanciranje programa i projekata udruga koje djeluju na području zaštite okoliša i održivog razvoja.</t>
  </si>
  <si>
    <t>Jačanje i održavanje, urbane i periurbane bioraznolikosti i georaznolikosti, kao i urbanih i periurbanih krajolika, kapaciteta grada za pohranu CO2 i ublažavanje klimatskih ekstrema (oborinski i temperaturni vrhunci i sl.) tj. jačanje  otpornosti šireg područja na klimatske promjene i doprinos kvaliteti života građana.</t>
  </si>
  <si>
    <t>3, 13, 15</t>
  </si>
  <si>
    <t>220,36;
12</t>
  </si>
  <si>
    <t>220,36;
15</t>
  </si>
  <si>
    <t>220,36;
20</t>
  </si>
  <si>
    <t xml:space="preserve">Održavanje i poboljšanje stanja zaštićenih područja kao dijela zelene infrastrukture Grada. </t>
  </si>
  <si>
    <t>Očuvanje i unaprjeđenje kvalitete okoliša; Priključenje na komunalne vodne građevine za kategoriju kućanstva.</t>
  </si>
  <si>
    <t>Postotak realizacije održavanja komunalne infrastrukture</t>
  </si>
  <si>
    <t>Priključenje nekretnina u vlasništvu fizičkih osoba na komunalne vodne građevine te reguliranje statusa protupravno izvedenih priključaka;
održavanje komunalne infrastrukture - odvodnja oborinskih voda.</t>
  </si>
  <si>
    <t>Izgradnja reciklažnog dvorišta koje će omogućiti odvojeno prikupljanje opasnog otpada, kao i odvojeno prikupljanje papira, metala, stakla, plastike, tekstila i glomaznog otpada u svrhu unaprjeđenja gospodarenja komunalnim otpadom; Izgradnja podzemnih spremnika  za otpad; Smanjenje količine miješanog komunalnog otpada i povećanje stope odvojenog komunalnog otpada na području Grada Zagreba kroz nabavu opreme za prikupljanje komunalnog otpada i obradu odvojeno prikupljenog otpada.</t>
  </si>
  <si>
    <t>11, 12, 13</t>
  </si>
  <si>
    <t xml:space="preserve">Broj elaborata vezanih za uspostavu cjelovitog/održivog gospodarenja otpadom </t>
  </si>
  <si>
    <t>8, 9, 11, 15</t>
  </si>
  <si>
    <t>Održavanje potrebnog komunalnog standarda koji podrazumijeva stanje funkcionalne ispravnosti i sigurnost u korištenju iste; obnova i modernizacija gradskih tržnica; održavanje javnih površina i izgradnja nove komunalne infrastrukture; skladištenje i oporaba građevinskog otpada nastalog kao posljedica razornog potresa; izgradnja infrastrukture zaštite životinja i prirode uz postizanje visokog stupnja zaštite prirode i okoliša.</t>
  </si>
  <si>
    <t xml:space="preserve">Izrada tehničke dokumentacije, izvođenje radova građenja ili sanacije; aktivnosti vezane za izgradnju i održavanje komunalne infrastrukture, rekonstrukcija, izgradnja i investicijsko održavanje komunalnih objekata i opreme; održavanje javnih površina, čišćenje i uređenje građevina i uređaja javne namjene; pokriće usluga e-redara; zbrinjavanje građevinskog otpada postupkom čišćenja i usitnjavanja.
</t>
  </si>
  <si>
    <t>Postotak realizacije održavanja komunalne infrastrukture - čišćenje javnih površina</t>
  </si>
  <si>
    <t>Postotak realizacije održavanja komunalne infrastrukture - održavanje javnih površina</t>
  </si>
  <si>
    <t>Postotak realizacije održavanja komunalne infrastrukture - održavanje nerazvrstanih cesta</t>
  </si>
  <si>
    <t>Broj posjetitelja Međunarodnog dana zaštite životinja</t>
  </si>
  <si>
    <t>Postotak realizacije uređivanja prostora po nalogu komunalnog redarstva i inspekcije</t>
  </si>
  <si>
    <t xml:space="preserve">Postotak realizacije interventnih sredstava za održavanje na području Grada </t>
  </si>
  <si>
    <t>Postotak realizacije uređenja grada izvan redovnih programa</t>
  </si>
  <si>
    <t>Očuvanje i obnova pročelja višestambenih zgrada u svrhu povećanja energetske učinkovitosti.</t>
  </si>
  <si>
    <t>Sufinanciranje radova na obnovi pročelja.</t>
  </si>
  <si>
    <t>Broj kućanstava obuhvaćenih aktivnostima smanjivanja energetskog siromaštva</t>
  </si>
  <si>
    <t>Očuvanje i unaprjeđenje kvalitete okoliša; korištenje obnovljivih izvora energije; poticanje održivog gospodarenja prirodnim resursima; učinkovito gospodarenje energijom.</t>
  </si>
  <si>
    <t>Izgradnja i održavanje energetskih sustava na objektima u vlasništvu Grada Zagreba; energetska obnova zgrada javne namjene.</t>
  </si>
  <si>
    <t>Broj isporučenih usluga u proračunskoj godini</t>
  </si>
  <si>
    <t>Broj prijavljenih projekata energetske obnove za sufinanciranje;
Broj energetski obnovljene zgrade javne namjene</t>
  </si>
  <si>
    <t>0;
18</t>
  </si>
  <si>
    <t>15;
2</t>
  </si>
  <si>
    <t>15;
1</t>
  </si>
  <si>
    <t>15;
0</t>
  </si>
  <si>
    <t>Unaprjeđenje sustava javne rasvjete u svrhu smanjenja utroška energije, emisije stakleničkih plinova i svjetlosnog onečišćenja javne rasvjete.</t>
  </si>
  <si>
    <t>3, 7, 11, 13</t>
  </si>
  <si>
    <t xml:space="preserve">Održavanje rasvjetnih tijela; razvoj i unaprjeđenje rasvjetnog infrastrukturnog sustava; unaprjeđenje energetske infrastrukture; </t>
  </si>
  <si>
    <t>Broj rasvjetnih tijela koja se održavaju i za koja se plaća utrošak električne energije</t>
  </si>
  <si>
    <t>Izgradnja javne rasvjete (broj rasvjetnih mjesta)</t>
  </si>
  <si>
    <t>Unaprjeđenje sustava grijanja i hlađenja.</t>
  </si>
  <si>
    <t>7, 9, 11</t>
  </si>
  <si>
    <t>Modernizacija sustava grijanja i hlađenja u odgojno-obrazovnim objektima.</t>
  </si>
  <si>
    <t>Izrađeni energetski certifikati za javne objekte Grada Zagreba</t>
  </si>
  <si>
    <t xml:space="preserve">Izrada Energetske bilance Grada Zagreba za 2021. godinu s procjenama potrošnje za 2022. i 2023. </t>
  </si>
  <si>
    <t>Izrada Energetske bilance Grada Zagreba</t>
  </si>
  <si>
    <t>Poboljšanje sustava gradskog prijevoza i s njime povezanih voznih sredstava te sustava upravljanja</t>
  </si>
  <si>
    <t xml:space="preserve">Broj vozila </t>
  </si>
  <si>
    <t>Studija izvodljivosti za sustav za automatsku naplatu i validaciju prijevoznih karata korisnika IPP</t>
  </si>
  <si>
    <t xml:space="preserve">Broj izdanih suglasnosti </t>
  </si>
  <si>
    <t>Broj izvršenih usluga</t>
  </si>
  <si>
    <t xml:space="preserve">Provedba aktivnosti prema ugovoru </t>
  </si>
  <si>
    <t>Izrada dokumentacije za poboljšanje prometno-sigurnosne situacije; Realizacija studija i elaborata povezanih s unaprjeđenjem organizacije i funkcioniranja prometa te klasifikacijom, nadzorom i upravljanjem prometom: Plan održive urbane mobilnosti; Studija predizvodljivosti i isplativosti intermodalnog terminala Podsused, Studija izvodljivosti i isplativosti intermodalnog terminala Savski most; Istraživanje mjera regulacije dostave roba na centralnom području Grada Zagreba; Pregled lokacija prometnih nesreća s poginulim osobama u svrhu identifikacije opasnih mjesta; Istraživanje i evaluacija uspornika na dinamiku kretanja vozila; Studija razvoja elektromobilnosti taksi usluge; Aktivnosti realizacije projekta integriranog prijevoza putnika; Praćenja i analize funkcioniranja tehničke regulacije prometa; Provođenje postupka javne nabave i ugovaranje za OPREMANJE CNP - 2. FAZA (ugovaranje i izvođenje radova instalacije opreme i softvera za inicijalno opremanje CNP te uređenje prostora u kojem bi bio smješten CNP); izrada dokumentacije za nadogradnju i razvoj centra za nadzor prometa.
Provođenje aktivnosti realizacije projekata integriranog prijevoza putnika zagrebačkog područja.</t>
  </si>
  <si>
    <t>Unaprjeđenje stanja cestovne mreže; povećanje razine sigurnosti prometa na cestama i produžetak eksploatacije prometnica.</t>
  </si>
  <si>
    <t xml:space="preserve">O </t>
  </si>
  <si>
    <t>9, 11</t>
  </si>
  <si>
    <t>Izrada projektno-tehničke dokumentacije i izvođenje sanacije nerazvrstanih cesta;  izrada projektno-tehničke dokumentacije za sanaciju mostova, nadvožnjaka, vijadukata; izrada glavnih petogodišnjih pregleda cestovnih objekata raspona većih od 10 metara; izrada projektno-tehničke dokumentacije, kao i realizacija rekonstrukcije i izgradnje nerazvrstanih cesta; snimanja nerazvrstanih cesta I., II. i III. reda i pokretanje novih snimanja i izrade geodetskih elaborata nerazvrstanih cesta; Unaprjeđenje i izgradnja prometne infrastrukture, razvoj lokalne prometne mreže, razvoj i poboljšanje uvjeta za siguran promet.</t>
  </si>
  <si>
    <t>Izgradnja i rekonstrukcija nerazvrstanih cesta m2 asfalta; 
Broj parkirnih mjesta</t>
  </si>
  <si>
    <t>34.160;
293</t>
  </si>
  <si>
    <t>40.000;
343</t>
  </si>
  <si>
    <t>Video snimanje stanja nerazvrstanih cesta (m)</t>
  </si>
  <si>
    <t xml:space="preserve">Unaprjeđenje željezničkog prometa </t>
  </si>
  <si>
    <t>I</t>
  </si>
  <si>
    <t xml:space="preserve">Rekonstrukcija Sarajevske ulice </t>
  </si>
  <si>
    <t xml:space="preserve">Kvalitetno, sigurno, redovito i dostupno obavljanje ekonomski prihvatljive komunalne usluge javnog gradskog prijevoza uz smanjenje utjecaja na zagađenost okoliša; </t>
  </si>
  <si>
    <t>Razvoj i poboljšanje uvjeta za siguran promet; poboljšanje održivosti sustava javnog prijevoza; poticanje korištenja obnovljivih izvora energije u javnom i putničkom prijevozu i sl.</t>
  </si>
  <si>
    <t>Broj održanih sastanaka</t>
  </si>
  <si>
    <t>Razvoj infrastrukture i poticanje korištenja vozila s nultim emisijama</t>
  </si>
  <si>
    <t>Aktivnosti vezane za postavljanje javno dostupnih punionica za punjenje električnih vozila od strane partnera u projektu Petrol d.o.o. s ciljem uspostave mreže javno dostupnih punionica za punjenje električnih vozila.</t>
  </si>
  <si>
    <t>Omogućavanje nesmetanog i sigurnog kretanja pješaka, kao i osiguranje pristupačnosti pješacima za korištenje javnog gradskog prijevoza.</t>
  </si>
  <si>
    <t>Osiguranje pristupa i prolaza osobama s invaliditetom kroz pothodnik ; prilagođavanje ulaza u pothodnik.</t>
  </si>
  <si>
    <t>Broj izvršenih rekonstrukcija pothodnika</t>
  </si>
  <si>
    <t>Unapređenje biciklističke infrastrukture i biciklizma</t>
  </si>
  <si>
    <t>Broj prolaznika (povećani broj građana koji se svakodnevno koriste biciklom za kretanje gradom)</t>
  </si>
  <si>
    <t>Izgrađena ruta po fazama (m)</t>
  </si>
  <si>
    <t>Financiranje izrade tehničke dokumentacije za državnu biciklističku rutu br. 2 - Greenway</t>
  </si>
  <si>
    <t>Izrada cjelokupne tehničke dokumentacije biciklističke magistrale Zagreb Istok i priprema prijave projekta na EU fondove</t>
  </si>
  <si>
    <t>Izgrađena dionica pilot projekta (m)</t>
  </si>
  <si>
    <t>Prilagodba klimatskim promjenama</t>
  </si>
  <si>
    <t>Dodatni kapacitete za proizvodnju obnovljive energije (MW)</t>
  </si>
  <si>
    <t>Osiguranje podataka hitnim službama i civilnoj zaštiti za pripremu učinkovitog odgovora neposredno nakon potresa, ali i u svakodnevnim zadaćama, kao i omogućavanje pripreme mjera za brzi oporavak potresom pogođene zajednice.</t>
  </si>
  <si>
    <t>Broj zgrada - Baza podataka o građevinama</t>
  </si>
  <si>
    <t xml:space="preserve">Definiranje potresnog hazarda za Grad Zagreb, izrada metodologije za procjenu potresnog rizika za Grad Zagreb. </t>
  </si>
  <si>
    <t>Unaprjeđenje kvalitete pružanja usluga kroz primjenu digitalnih tehnologija u razvoju organizacijske strukture i procesa za podršku strateškom razvoju pametnog Grada Zagreba; Razvoj GIS sustava Grada Zagreba.</t>
  </si>
  <si>
    <t>Postotak računalne, poslužiteljske, mrežne i telekomunikacijske opreme</t>
  </si>
  <si>
    <t xml:space="preserve">Održavanje računalne, poslužiteljske, mrežne i telekomunikacijske opreme. </t>
  </si>
  <si>
    <t>Postotak osiguravanja usluga komunikacije u pokretnoj i nepokretnoj mreži</t>
  </si>
  <si>
    <t xml:space="preserve">Održavanje i nabava elektroničkih usluga. </t>
  </si>
  <si>
    <t>Ubrzani poslovni procesi, inovativnost i suradnja u donošenju boljih odluka; Premošćivanje jaza između različitih platformi, formata podataka i kanala komunikacija unutar gradskih ureda i zavoda te omogućavanje bolje povezanosti prema podružnicama, ustanovama i trgovačkim društvima kojima je osnivač Grad Zagreb.</t>
  </si>
  <si>
    <t>Osiguravanje i održavanje standardnih programskih alata %</t>
  </si>
  <si>
    <t>Broj dodanih projekata - Zagreb Smart City Hub</t>
  </si>
  <si>
    <t xml:space="preserve">Operativno koordiniranje i poticanje primjene pametnih rješenja i kreiranja inovacija definiranih planom razvoja pametnog grada. </t>
  </si>
  <si>
    <t xml:space="preserve">Planiranje rashoda za licence, programske alate, rashode za usluge održavanja i razvoja aplikativnih rješenja. </t>
  </si>
  <si>
    <t>Osiguravanje statističkih podataka o Gradu Zagrebu za potrebe Gradske uprave i drugih korisnika.</t>
  </si>
  <si>
    <t>Poslovi statistike</t>
  </si>
  <si>
    <t>Broj priopćenja</t>
  </si>
  <si>
    <t>11, 16</t>
  </si>
  <si>
    <t>Broj održanih sjednica;
Postotak obrađenih prijedloga i pitanja gradskih zastupnika;
Broj izdanih brojeva Službenog glasnika Grada Zagreba</t>
  </si>
  <si>
    <t xml:space="preserve">274;
100%;
32
</t>
  </si>
  <si>
    <t xml:space="preserve">274;
100%;
35
</t>
  </si>
  <si>
    <t>Broj osposobljenih za rad na siguran način;
Broj osposobljenih iz područja zaštite od požara</t>
  </si>
  <si>
    <t>25;
150</t>
  </si>
  <si>
    <t>U skladu sa zakonskom regulativom i potrebama</t>
  </si>
  <si>
    <t xml:space="preserve">Pokriće usluga telefona, pošte, prijevoza, sitnog inventara, uredske opreme i namještaja za potrebe rada gradskih četvrti i mjesnih odbora, zakupnina i najamnina, intelektualnih i osobnih usluga. Naknade za rad predstavničkih i izvršnih tijela, povjerenstava i slično. </t>
  </si>
  <si>
    <t>12;
12;
100%;
100%</t>
  </si>
  <si>
    <t>NOSITELJ IZRADE AKTA:</t>
  </si>
  <si>
    <t xml:space="preserve">DATUM IZRADE AKTA: </t>
  </si>
  <si>
    <t xml:space="preserve">OKVIR ZA PRAĆENJE PROVEDBE </t>
  </si>
  <si>
    <t>REFORMSKE, INVESTICIJSKE I OSTALE MJERE</t>
  </si>
  <si>
    <t>Broj prijavljenih korisnika novčane naknade za roditelja odgojitelja na Javni poziv za dodjelu potpora za samozapošljavanje;
Broj dodijeljenih potpora za samozapošljavanje korisnicima</t>
  </si>
  <si>
    <t>7;
7</t>
  </si>
  <si>
    <t>25;
25</t>
  </si>
  <si>
    <t xml:space="preserve">Kompenzacijske mjere odnose se
na Javni poziv za dodjelu potpora Grada Zagreba za samozapošljavanje korisnicima novčane pomoći
za roditelja odgojitelja, na uključivanje korisnika novčane pomoći za roditelja odgojitelja u verificirane
obrazovne programe osposobljavanja i usavršavanja te na uključivanje korisnika novčane pomoći za
roditelja odgojitelja u program potpore „Postajem poduzetnik“ u organizaciji ZICER-a. Mjere omogućuju
korisnicima značajno vrijeme prilagodbe na okolnosti izlaska iz mjere uvedene Odlukom o izmjenama i
dopunama Odluke o novčanoj pomoći za roditelja odgojitelja (Službeni glasnik Grada Zagreba 25/22). </t>
  </si>
  <si>
    <t>Postotak zaposlenih osoba s invaliditetom</t>
  </si>
  <si>
    <t xml:space="preserve">min 51% od ukupnog broja zaposlenih radnika </t>
  </si>
  <si>
    <t xml:space="preserve">Cilj dodjele pojedinačne državne potpore na
temelju Odluke o dodjeli pojedinačne državne potpore Ustanovi za profesionalnu rehabilitaciju i
zapošljavanje osoba s invaliditetom (u postupku donošenja) je poticanje zapošljavanja osoba s
invaliditetom (URIHO). </t>
  </si>
  <si>
    <t>Broj programa/projekata</t>
  </si>
  <si>
    <t xml:space="preserve">Broj prijavljenih projekata </t>
  </si>
  <si>
    <t xml:space="preserve">Poboljšanje kvalitete pružanja usluga na temelju razvoja organizacijske strukture i procesa za podršku strateškom razvoju pametnog Grada Zagreba;
dodjela financijskih potpora udrugama u području poljoprivrede temeljem Programa financiranja udruga iz područja zaštite životinja, poljoprivrede, šumarstva i lovstva, odnosno provedbom Javnog natječaja. 
</t>
  </si>
  <si>
    <t xml:space="preserve">Broj aktivnosti </t>
  </si>
  <si>
    <t xml:space="preserve">Broj korisnika </t>
  </si>
  <si>
    <t>Broj projekata/programa</t>
  </si>
  <si>
    <t>Broj analiziranih uzoraka</t>
  </si>
  <si>
    <t>Broj korisnika</t>
  </si>
  <si>
    <t>Broj polaznika tečaja</t>
  </si>
  <si>
    <t>Broj djece obuhvaćene programom</t>
  </si>
  <si>
    <t>Postotak izvršenja dodijeljenih sredstava</t>
  </si>
  <si>
    <t>1500;
2000</t>
  </si>
  <si>
    <t>Broj savjetovališta</t>
  </si>
  <si>
    <t>Broj mamografskih pregleda</t>
  </si>
  <si>
    <t>Broj direktnih korisnika</t>
  </si>
  <si>
    <t>Broj pacijenata kojima je pružena usluga 24-satne zdravstvene njege u kući;
Broj pacijenata osoba s invaliditetom kojima je pružena usluga fizikalne terapije</t>
  </si>
  <si>
    <t>250;
430</t>
  </si>
  <si>
    <t>Broj pacijenata</t>
  </si>
  <si>
    <t>Broj analiziranih uzoraka gotove hrane i predmeta opće uporabe i vode;
Broj analiziranih uzoraka vode za kupanje i tla</t>
  </si>
  <si>
    <t>3386;
201</t>
  </si>
  <si>
    <t>Broj pregledane djece</t>
  </si>
  <si>
    <t>Broj posjeta</t>
  </si>
  <si>
    <t>Broj žena</t>
  </si>
  <si>
    <t>Broj kontakata</t>
  </si>
  <si>
    <t>Broj djece</t>
  </si>
  <si>
    <t>Broj usluga</t>
  </si>
  <si>
    <t>Broj djece (ljetovanje)</t>
  </si>
  <si>
    <t>Broj termina;
Broj osoba</t>
  </si>
  <si>
    <t>180;
400</t>
  </si>
  <si>
    <t>200;
440</t>
  </si>
  <si>
    <t>Broj korisnika novčane pomoći Uskrs/Božić</t>
  </si>
  <si>
    <t>Broj korisnika organiziranog provođenja slobodnog vremena</t>
  </si>
  <si>
    <t>Broj nositelja</t>
  </si>
  <si>
    <t xml:space="preserve">Postotak popunjenosti kapaciteta organiziranog stanovanja </t>
  </si>
  <si>
    <t>Broj provedenih mjera</t>
  </si>
  <si>
    <t xml:space="preserve">Postotak obrađenih zahtjeva </t>
  </si>
  <si>
    <t>Broj osiguranih termina odlaska na ljetovanje</t>
  </si>
  <si>
    <t>Broj korisnika (sveukupno)</t>
  </si>
  <si>
    <t>Broj izrađenih rješenja</t>
  </si>
  <si>
    <t>Broj korisnika privremenog smještaja za beskućnike;
Broj korisnika privremenog smještaja za žrtve nasilja i savjetovališta za žrtve nasilja;
Broj korisnika obuhvaćenih individualnih i grupnim tretmanskim i preventivnim aktivnostima;
Broj korisnika pomoći i podrške starijim osobama i drugim osobama u potrebi.</t>
  </si>
  <si>
    <t>200;
10/500;
100;
30</t>
  </si>
  <si>
    <t>Broj provedenih projekata</t>
  </si>
  <si>
    <t>Broj osoba kojima je pruženo savjetovanje</t>
  </si>
  <si>
    <t>Broj korisnika izvan institucijske usluge</t>
  </si>
  <si>
    <t>Broj djece (privatni i vjerski vrtići, obrti dadilja, dječji vrtići izvan Grada Zagreba)</t>
  </si>
  <si>
    <t>Provedene aktivnosti projekta %</t>
  </si>
  <si>
    <t xml:space="preserve">Broj škola uključenih u program produženog boravka;
Broj učenika u produženom boravku </t>
  </si>
  <si>
    <t>116;
15.231</t>
  </si>
  <si>
    <t>116;
16.000</t>
  </si>
  <si>
    <t>117;
17.000</t>
  </si>
  <si>
    <t>120;
18.000</t>
  </si>
  <si>
    <t>Broj škola domaćina koje organiziraju županijsku razinu natjecanja</t>
  </si>
  <si>
    <t>Broj škola koje provode program;
Broj učenika uključenih u program</t>
  </si>
  <si>
    <t>75;
7.500</t>
  </si>
  <si>
    <t>80;
8.000</t>
  </si>
  <si>
    <t>85;
8.500</t>
  </si>
  <si>
    <t>90;
9.000</t>
  </si>
  <si>
    <t>Broj škola koje provode program;
Broj učenika koji sudjeluju u programu</t>
  </si>
  <si>
    <t>59;
11.729</t>
  </si>
  <si>
    <t>58;
11.500</t>
  </si>
  <si>
    <t>57;
11.300</t>
  </si>
  <si>
    <t>56;
11.100</t>
  </si>
  <si>
    <t>111;
640;
690</t>
  </si>
  <si>
    <t>111;
650;
710</t>
  </si>
  <si>
    <t>111;
660;
730</t>
  </si>
  <si>
    <t>111;
670;
750</t>
  </si>
  <si>
    <t>Broj osnovnih škola koje su u planu prijave na Nacionalni plan oporavka i otpornosti 2021.-2026. ili druge izvore</t>
  </si>
  <si>
    <t>Broj učenika koji sudjeluju u Programu poduke plivanja;
broj učenika koji sudjeluju u Programu prve pomoći</t>
  </si>
  <si>
    <t>1.600;
823</t>
  </si>
  <si>
    <t>4.000;
900</t>
  </si>
  <si>
    <t>4.000;
980</t>
  </si>
  <si>
    <t>4.000;
1.080</t>
  </si>
  <si>
    <t>Broj potpora za tradicijske, deficitarne i proizvodne obrtničke djelatnosti;
Dodijeljene potpore za društveno poduzetništvo</t>
  </si>
  <si>
    <t>700;
7</t>
  </si>
  <si>
    <t>800;
10</t>
  </si>
  <si>
    <t>900;
12</t>
  </si>
  <si>
    <t>1000;
15</t>
  </si>
  <si>
    <t>Poticanje razvoja obrta, malog i srednjeg poduzetništva kroz dodjelu potpora.</t>
  </si>
  <si>
    <t>Broj provedenih programa i strateških odluka</t>
  </si>
  <si>
    <t>Broj policy dokumenata unaprijeđenih kroz provedbu aktivnosti projekta</t>
  </si>
  <si>
    <t>Broj osoba</t>
  </si>
  <si>
    <t>Broj prijavljenih projekata;
Broj projekata u provedbi</t>
  </si>
  <si>
    <t>0;
5</t>
  </si>
  <si>
    <t>3;
5</t>
  </si>
  <si>
    <t>3;
3</t>
  </si>
  <si>
    <t>Broj prijavljenih projekata ;
Broj projekata u provedbi</t>
  </si>
  <si>
    <t>1;
2</t>
  </si>
  <si>
    <t>Broj ukupno provedenih aktivnosti planiranih u Akcijskom planu</t>
  </si>
  <si>
    <t>Broj prethodno sklopljenih ugovora o sufinanciranju</t>
  </si>
  <si>
    <t>Broj polaznika edukacije</t>
  </si>
  <si>
    <t>Postotak izgrađenosti i opremljenosti objekta (jedan opremljen objekt)</t>
  </si>
  <si>
    <t>Broj intervencija uklanjanja stabala</t>
  </si>
  <si>
    <t>Smanjenje brojnog stanja svinja divljih</t>
  </si>
  <si>
    <t>Broj liječenih i steriliziranih životinja</t>
  </si>
  <si>
    <t>Broj uključenih građana u rekreacijske aktivnosti</t>
  </si>
  <si>
    <t>Broj odobrenih programa</t>
  </si>
  <si>
    <t>Broj premijernih naslova</t>
  </si>
  <si>
    <t>Stabilna potpora kulturno-umjetničkim programima i sadržajima</t>
  </si>
  <si>
    <t>Stabilna potpora aktivnostima</t>
  </si>
  <si>
    <t>Stabilno financiranje redovne djelatnosti</t>
  </si>
  <si>
    <t>Broj redovitih naknada donatorima</t>
  </si>
  <si>
    <t>Izrada i usvajanje Plana razvoja kulture</t>
  </si>
  <si>
    <t>Broj izrađenih modela</t>
  </si>
  <si>
    <t>Broj programa/programskih cjelina</t>
  </si>
  <si>
    <t>Broj financiranih programa</t>
  </si>
  <si>
    <t>Broj upisane djece koja koriste usluge knjižnica Grada Zagreba</t>
  </si>
  <si>
    <t>Osiguranje potpore za realizaciju projekta Novi HPN</t>
  </si>
  <si>
    <t>Broj aktivnosti unutar odobrenih projekata</t>
  </si>
  <si>
    <t>Izrađen i usvojen Program</t>
  </si>
  <si>
    <t>Postotak izvršenja odredbi Sporazuma</t>
  </si>
  <si>
    <t>Provedba aktivnosti projekta EUReKA</t>
  </si>
  <si>
    <t>Provedba aktivnosti projekta Connection</t>
  </si>
  <si>
    <t>Provedene aktivnosti projekta UNITES</t>
  </si>
  <si>
    <t>Broj izrađenih strateških dokumenata</t>
  </si>
  <si>
    <t>Broj sufinanciranih projekata/programa edukacije i informiranja potrošača</t>
  </si>
  <si>
    <t>Broj održanih radionica, edukacija, sastanaka</t>
  </si>
  <si>
    <t>Broj akcija spašavanja</t>
  </si>
  <si>
    <t>Održavanje i dodatna ulaganja - broj objekata</t>
  </si>
  <si>
    <t>Praktična i teorijska nastava (sati)</t>
  </si>
  <si>
    <t>Nabava prijevoznih sredstava (broj vozila);
Nabava vatrogasne opreme (broj kompleta);
Nabava komunikacijske opreme (broj)</t>
  </si>
  <si>
    <t>1;
30;
40</t>
  </si>
  <si>
    <t>Broj izvršenih sanacija</t>
  </si>
  <si>
    <t>Izrada, koordinacija i praćenje provedbe prostornih planova Grada Zagreba</t>
  </si>
  <si>
    <t>Broj donesenih planova</t>
  </si>
  <si>
    <t xml:space="preserve">Izrada Plana razvoja Grada Zagreba od 2021. do 2027. </t>
  </si>
  <si>
    <t>Strategija razvoja UAZ s Akcijskim planom i Komunikacijskom strategijom</t>
  </si>
  <si>
    <t>Izrada Strategije zelene urbane obnove</t>
  </si>
  <si>
    <t>Broj implementiranih mjera</t>
  </si>
  <si>
    <t>Postotak izvršenih deložacija</t>
  </si>
  <si>
    <t>Postotak izvršenja ugovornih obveza</t>
  </si>
  <si>
    <t>Postotak izvršenih plaćanja u odnosu na donesena rješenja o naknadi za zadržavanje objekata u prostoru i rješenja o komunalnom i vodnom doprinosu</t>
  </si>
  <si>
    <t>Broj donesenih rješenja</t>
  </si>
  <si>
    <t>Broj izdanih radnih naloga na poslovima održavanja</t>
  </si>
  <si>
    <t>Postotak izvršenja radova nove katastarske izmjere za K.O. Kupinečki Kraljevec</t>
  </si>
  <si>
    <t>Broj korisnika ArcGIS Online-a</t>
  </si>
  <si>
    <t>Broj korisnika novčane naknade za umanjenu kakvoću življenja</t>
  </si>
  <si>
    <t xml:space="preserve">cca 2083 </t>
  </si>
  <si>
    <t>Postotak izvršenja ugovora</t>
  </si>
  <si>
    <t>Postotak izvršenja izgradnje reciklažnog dvorišta</t>
  </si>
  <si>
    <t>Postotak izvršenja realizacije projekta</t>
  </si>
  <si>
    <t>Broj škola koje su u planu prijave na NPOO ili druge izvore</t>
  </si>
  <si>
    <t>Smanjenje troškova kapitala radi pokretanja investicijskih ciklusa poduzetnika.</t>
  </si>
  <si>
    <t xml:space="preserve">Broj izvješća o provedbi projekta </t>
  </si>
  <si>
    <t>Izrada projektne dokumentacije, građenje i opremanje sportskih objekata;
javne potrebe u sportu, poticanje i promicanje sporta i provođenje sportskih aktivnosti;
prilagođavanje sportske infrastrukture osobama s invaliditetom i njihovo uključivanje u sportsko rekreativne aktivnosti i natjecanja;
ulaganje u edukaciju i stručnost sportskih djelatnika i volontera u sportu.</t>
  </si>
  <si>
    <t>Subvencioniranje radijskih i televizijskih sadržaja i sadržaja u elektroničkim publikacijama;
promicanje ljudskih prava žena i rodne ravnopravnosti, promicanje jednakih mogućnosti na području rada, predlaganje mjera za postizanje uravnotežene zastupljenosti žena i muškaraca pri imenovanju u upravljačka tijela u trgovačkim društvima i ustanovama, osvještavanje javnosti o pojavi, problemima i načinima suzbijanja rodno utemeljenog nasilja, provođenje aktivnosti vezanih uz analizu proračuna iz rodne perspektive te edukacija članica i članova Povjerenstva te zaposlenica i zaposlenika Gradske uprave Grada Zagreba za rodno upravljanje proračunskim sredstvima, izrada analiza vezanih uz ravnopravnost spolova; 
dodjela Nagrade Grada Zagreba;
sufinanciranje programa i projekata koji se odnose na međugradsku i međunarodnu suradnju.</t>
  </si>
  <si>
    <t xml:space="preserve">Financiranje vatrogasne djelatnosti i  vatrogasne zajednica Grada Zagreba, kao i opremanje njezinih članica; Izgradnja i održavanje objekata vatrogasne infrastrukture na području Grada Zagreba; Financiranje redovne djelatnosti Javne vatrogasne postrojbe Grada Zagreba </t>
  </si>
  <si>
    <t>Izrada projektne dokumentacije i izvođenje radova građenja reciklažnog dvorišta; izgradnja podzemnih spremnika za otpad;
nabava spremnika za odvojeno prikupljanje biorazgradivog i reciklabilnog komunalnog otpada; Nabava vozila za odvojeno prikupljanje i odvoz biootpada i komunalnog otpada; uspostava informatičkog sustava za unaprjeđenje praćenja količine otpada; nabava opreme za obradu odvojeno prikupljenog otpada.</t>
  </si>
  <si>
    <t>Izrada studijsko projektne dokumentacije za CGO "Zagreb" i Pretovarne stanice na području Zagrebačke županije</t>
  </si>
  <si>
    <t>1424;
0</t>
  </si>
  <si>
    <t>Učinkovito i transparentno upravljanje financijama (zajmovi) i podrška obavljanju redovnih djelatnosti izvršnog tijela, predstavničkih tijela i upravnih tijela Grada Zagreba</t>
  </si>
  <si>
    <t>Zajmovi i podrška obavljanju redovnih djelatnosti izvršnog tijela, predstavničkih tijela i upravnih tijela Grada Zagreba.</t>
  </si>
  <si>
    <t xml:space="preserve">Ostvarena vrijednost pokazatelja rezultata na dan 31. prosinca 2022. </t>
  </si>
  <si>
    <t>Postignuće ključnih aktivnosti za provedbu mjere</t>
  </si>
  <si>
    <t xml:space="preserve">Mjesec postignuća ključnih aktivnosti </t>
  </si>
  <si>
    <t xml:space="preserve">Status provedbe mjere </t>
  </si>
  <si>
    <t>Opis statusa provedbe mjere</t>
  </si>
  <si>
    <t xml:space="preserve">11. travnja 2023. </t>
  </si>
  <si>
    <t>Godišnje izvješće o provedbi Provedbenog programa Grada Zagreba za razdoblje od 2021. do 2025. godine za 2022. godinu (Prilog 1.)</t>
  </si>
  <si>
    <t xml:space="preserve">2022. </t>
  </si>
  <si>
    <t>34;
13</t>
  </si>
  <si>
    <t xml:space="preserve">U TIJEKU </t>
  </si>
  <si>
    <t>PROSINAC</t>
  </si>
  <si>
    <t>Iznos utrošenih proračunskih sredstava HRK</t>
  </si>
  <si>
    <t>Iznos utrošenih proračunskih sredstava EUR</t>
  </si>
  <si>
    <t>NIJE POKRENUTO</t>
  </si>
  <si>
    <t>517;
4</t>
  </si>
  <si>
    <t>Online radionice na temu razmjene iskustava;                           
Sudjelovanje na radionici Sveučilišta Birminghama na temu "maker space"</t>
  </si>
  <si>
    <t>3;
1</t>
  </si>
  <si>
    <t>PROVEDENO</t>
  </si>
  <si>
    <t>0;
1</t>
  </si>
  <si>
    <t>2;
2</t>
  </si>
  <si>
    <t>3;
0</t>
  </si>
  <si>
    <t>23,58;
1171/597</t>
  </si>
  <si>
    <t>53;
109;
177</t>
  </si>
  <si>
    <t>210;
93;
85</t>
  </si>
  <si>
    <t>300; 
70</t>
  </si>
  <si>
    <t>Količina lešina životinja i životinjskog konfisikata (kg)</t>
  </si>
  <si>
    <t>Broj saniranih objekata</t>
  </si>
  <si>
    <t>Broj novoizgrađenih osnovnih škola i srednjih škola</t>
  </si>
  <si>
    <t>OŠ 1
SS 0</t>
  </si>
  <si>
    <t>Stabilna potpora programima financiranih iz EU sredstava</t>
  </si>
  <si>
    <t>58;
11.401</t>
  </si>
  <si>
    <t>111;
1085;
1171</t>
  </si>
  <si>
    <t>U 2022. godini nije planirano sufinanciranje projekata. Utrošena sredstva u 2022. odnose se na prenesene obveze iz 2021.</t>
  </si>
  <si>
    <t>Broj projekata / savjetovališta</t>
  </si>
  <si>
    <t>362; 
344</t>
  </si>
  <si>
    <t>94;
130</t>
  </si>
  <si>
    <t>436; 
28/2209; 
9971; 
450</t>
  </si>
  <si>
    <t>Broj sufinanciranih klubova i saveza</t>
  </si>
  <si>
    <t>Broj ugovora o zakupu sportskih objekata (koji nisu u vlasništvu Grada Zagreba)</t>
  </si>
  <si>
    <t>Broj nogometnih igrališta na kojima su montažnodemontažne tribine</t>
  </si>
  <si>
    <t>N/P</t>
  </si>
  <si>
    <t>Broj odabranih programa</t>
  </si>
  <si>
    <t>Provedeno u 2022. Slijedom recentnih zakonskih izmjena sljedeće aktivnosti se izvršavaju do 31. prosinca 2022.: A132401 KNJIŽNIČNA DJELATNOST, A132402 IZDAVAŠTVO, A132403 MUZEJSKA DJELATNOST, A132405 KAZALIŠNA DJELATNOST, A132406 GLAZBENA DJELATNOST, A132407 LIKOVNA DJELATNOST, A132410 FILMSKA DJELATNOST, A132412 KULTURNO-UMJETNIČKI AMATERIZAM, A132413 INOVATIVNE UMJETNIČKE I KULTURNE PRAKSE.</t>
  </si>
  <si>
    <t xml:space="preserve">Kapitalni projekt K122401 NOVOSAGRAĐENI OBJEKT proveden je za 2022. godinu. Preostale aktivnosti izvršavaju se od 1. siječnja 2023. </t>
  </si>
  <si>
    <t>Broj implementiranih informatičkih rješenja</t>
  </si>
  <si>
    <t xml:space="preserve">1; 
Grad Zagreb 99, trgovačka društva 5, ustanove 12 </t>
  </si>
  <si>
    <t>5;
0</t>
  </si>
  <si>
    <t>Budući da tijekom 2022. nije izmjenjen Poslovnik Gradske skupštine nije provedena "Implementacija faze II. sustava elektroničkoga glasovanja na sjednicama Gradske skupštine" u vezi A111805 INFORMATIZACIJA GRADSKE SKUPŠTINE GRADA ZAGREBA.</t>
  </si>
  <si>
    <t>Broj subvencija; 
Broj subvencioniranih sadržaja (audiovizualnih i radijskih emisija)</t>
  </si>
  <si>
    <t>4; 
11</t>
  </si>
  <si>
    <t>Broj subvencija;
Broj subvencioniranih sadržaja u elektroničkim publikacijama – portalima (objave)</t>
  </si>
  <si>
    <t>18; 
24</t>
  </si>
  <si>
    <t>Broj donesenih akata od značenja za nacionalne manjine;
Broj provedenih programa nacionalnih manjina</t>
  </si>
  <si>
    <t>4;
128</t>
  </si>
  <si>
    <t>2;
197</t>
  </si>
  <si>
    <t>2;
250</t>
  </si>
  <si>
    <t>LISTOPAD</t>
  </si>
  <si>
    <t>1;
47;
40</t>
  </si>
  <si>
    <t>LIPANJ</t>
  </si>
  <si>
    <t>Uvođenje zelene infrastrukture i rješenja temeljenih na prirodi za postindustrijsku obnovu</t>
  </si>
  <si>
    <t>79;
5;
103.000 m2</t>
  </si>
  <si>
    <t>Poboljšano stanje zaštićenih gradskih parkova i perivoja (ha);
Broj provedenih aktivnosti istraživanja i praćenja stanja prirode;</t>
  </si>
  <si>
    <t>220;
36; 10</t>
  </si>
  <si>
    <t>220;
36; 18</t>
  </si>
  <si>
    <t>503;
634</t>
  </si>
  <si>
    <t>15; 
9</t>
  </si>
  <si>
    <t>Broj članica tematske mreže</t>
  </si>
  <si>
    <t>Broj fotonaponskih sustava</t>
  </si>
  <si>
    <t>Broj škola koje će se prijaviti na Nacionalni plan oporavka i otpornosti trenutno je nemoguće definirati, obzirom da propozicije i Uvjeti javnog poziva, uključivo iznos sufinanciranja, nisu poznati.</t>
  </si>
  <si>
    <t>14.690;
126</t>
  </si>
  <si>
    <t>Započeta izgradnja V. faze T220804 GREENWAY ZAGREB / DG02 - SAVSKA RUTA, ali nije dovršena; Pokrenut postupak javne nabave za izgradnju staze T220805 BICIKLISTIČKA MAGISTRALA - ZAGREB ISTOK, ali nije ugovoreno građenje.</t>
  </si>
  <si>
    <t>294; 98%; 40</t>
  </si>
  <si>
    <t>Postotak realizacije planova malih komunalnih akcija</t>
  </si>
  <si>
    <t>22; 
74</t>
  </si>
  <si>
    <t>100%; 
100%</t>
  </si>
  <si>
    <t>25; 
106</t>
  </si>
  <si>
    <t>77% prosjek</t>
  </si>
  <si>
    <t>Ključne točke ostvarenja mjere</t>
  </si>
  <si>
    <t>Planirani rok postignuća ključne točke ostvarenja</t>
  </si>
  <si>
    <t xml:space="preserve">Provedba mjere u skladu je s planiranom dinamikom Provedbenog programa Grada Zagreba. </t>
  </si>
  <si>
    <t xml:space="preserve">Provedba mjere nije planirana u 2022. godini, već u nadolazećim razdobljima. </t>
  </si>
  <si>
    <t>Provedba mjere u skladu je s planiranom dinamikom Provedbenog programa Grada Zagreba.</t>
  </si>
  <si>
    <t xml:space="preserve">Provedba mjere u skladu je s planiranom dinamikom Provedbenog programa Grada Zagreba.
Kapitalni projekt K121205 SPORTSKI OBJEKTI - provedba ovisi o osiguranju financijskih sredstava i ishođenju svih potrebnih dozvola. </t>
  </si>
  <si>
    <t>88% prosjek</t>
  </si>
  <si>
    <t>100 % prosjek</t>
  </si>
  <si>
    <t>94% prosjek</t>
  </si>
  <si>
    <t>Provedba mjere u skladu je s planiranom dinamikom Provedbenog programa Grada Zagreba.
Broj škola koje će se prijaviti na Nacionalni plan oporavka i otpornosti trenutno nije moguće definirati s obzirom da propozicije i Uvjeti javnog poziva, uključivo iznos sufinanciranja, nisu poznati (K310901 ODRŽAVANJE I OPREMANJE OSNOVNIH ŠKOLA).</t>
  </si>
  <si>
    <t xml:space="preserve">Provedba mjere u skladu je s planiranom dinamikom Provedbenog programa Grada Zagreba. 
T121006 PROJEKTI TEMELJEM NATJEČAJA EUROPSKE UNIJE - tekući projekt provodi se od 2023. godine. 
K121601 REKONSTRUKCIJA DOMA ZA HRVATSKE BRANITELJE SAMCE - privremeno se odustaje od projekta. 
A122106 RADOVI ZA OPĆE DOBRO BEZ NAKNADE - zakonodavstvo redefiniralo mjere. 
A122114 SOCIJALNE USLUGE - aktivnost se provodi od 2023. godine. 
Tekući projekt T132105 PROJEKT RESET okončan 2021., ostao otvoren radi završnih plaćanja. 
Tekući projekt T211106 HS MONITOR završio 2020. T211109 PROJEKT SPECIJALISTIČKOG USAVRŠAVANJA IZ HITNE MEDICINE - provodi se od 2023. 
T211110 AI4HEALTH.Cro EDIH - projekt završen i nije se provodio u 2022. godini. 
T211111 EDUKACIJA LAIKA ZA PROVOĐENJE POSTUPKA OŽIVLJAVANJA UZ UPOTREBU AVD-a - projekt se provodi od 2023. godine. </t>
  </si>
  <si>
    <t xml:space="preserve">Provedba mjere u skladu je s planiranom dinamikom Provedbenog programa Grada Zagreba.
</t>
  </si>
  <si>
    <t xml:space="preserve">Realizacija projekta K211205 REKONSTRUKCIJA SARAJEVSKE ULICE OD AVENIJE DUBROVNIK DO RANŽIRNOG KOLODVORA nije započela. </t>
  </si>
  <si>
    <r>
      <rPr>
        <b/>
        <sz val="12"/>
        <rFont val="Times New Roman"/>
        <family val="1"/>
        <charset val="238"/>
      </rPr>
      <t>SC 01</t>
    </r>
    <r>
      <rPr>
        <sz val="12"/>
        <rFont val="Times New Roman"/>
        <family val="1"/>
        <charset val="238"/>
      </rPr>
      <t>. Konkurentno i inovativno gospodarstvo</t>
    </r>
  </si>
  <si>
    <r>
      <rPr>
        <b/>
        <sz val="12"/>
        <rFont val="Times New Roman"/>
        <family val="1"/>
        <charset val="238"/>
      </rPr>
      <t xml:space="preserve">PC 01. </t>
    </r>
    <r>
      <rPr>
        <sz val="12"/>
        <rFont val="Times New Roman"/>
        <family val="1"/>
        <charset val="238"/>
      </rPr>
      <t>Podrška razvoju gospodarstva temeljenog na primjeni naprednih i zelenih tehnologija, inovacijama i digitalnoj transformaciji</t>
    </r>
  </si>
  <si>
    <r>
      <rPr>
        <b/>
        <sz val="12"/>
        <rFont val="Times New Roman"/>
        <family val="1"/>
        <charset val="238"/>
      </rPr>
      <t>PC 02.</t>
    </r>
    <r>
      <rPr>
        <sz val="12"/>
        <rFont val="Times New Roman"/>
        <family val="1"/>
        <charset val="238"/>
      </rPr>
      <t xml:space="preserve"> Jačanje rasta i konkurentnosti MSP i obrta</t>
    </r>
  </si>
  <si>
    <r>
      <rPr>
        <b/>
        <sz val="12"/>
        <rFont val="Times New Roman"/>
        <family val="1"/>
        <charset val="238"/>
      </rPr>
      <t xml:space="preserve">SC 02. </t>
    </r>
    <r>
      <rPr>
        <sz val="12"/>
        <rFont val="Times New Roman"/>
        <family val="1"/>
        <charset val="238"/>
      </rPr>
      <t>Obrazovani i zaposleni ljudi</t>
    </r>
  </si>
  <si>
    <r>
      <rPr>
        <b/>
        <sz val="12"/>
        <rFont val="Times New Roman"/>
        <family val="1"/>
        <charset val="238"/>
      </rPr>
      <t xml:space="preserve">PC 03. </t>
    </r>
    <r>
      <rPr>
        <sz val="12"/>
        <rFont val="Times New Roman"/>
        <family val="1"/>
        <charset val="238"/>
      </rPr>
      <t>Jačanje tržišta rada</t>
    </r>
  </si>
  <si>
    <r>
      <rPr>
        <b/>
        <sz val="12"/>
        <rFont val="Times New Roman"/>
        <family val="1"/>
        <charset val="238"/>
      </rPr>
      <t xml:space="preserve">SC 01. </t>
    </r>
    <r>
      <rPr>
        <sz val="12"/>
        <rFont val="Times New Roman"/>
        <family val="1"/>
        <charset val="238"/>
      </rPr>
      <t>Konkurentno i inovativno gospodarstvo</t>
    </r>
  </si>
  <si>
    <r>
      <rPr>
        <b/>
        <sz val="12"/>
        <rFont val="Times New Roman"/>
        <family val="1"/>
        <charset val="238"/>
      </rPr>
      <t>PC 04.</t>
    </r>
    <r>
      <rPr>
        <sz val="12"/>
        <rFont val="Times New Roman"/>
        <family val="1"/>
        <charset val="238"/>
      </rPr>
      <t xml:space="preserve"> Podrška održivom, otpornom i konkurentnom turizmu</t>
    </r>
  </si>
  <si>
    <r>
      <rPr>
        <b/>
        <sz val="12"/>
        <rFont val="Times New Roman"/>
        <family val="1"/>
        <charset val="238"/>
      </rPr>
      <t>SC 09.</t>
    </r>
    <r>
      <rPr>
        <sz val="12"/>
        <rFont val="Times New Roman"/>
        <family val="1"/>
        <charset val="238"/>
      </rPr>
      <t xml:space="preserve"> Samodostatnost u hrani i razvoj biogospodarstva</t>
    </r>
  </si>
  <si>
    <r>
      <rPr>
        <b/>
        <sz val="12"/>
        <rFont val="Times New Roman"/>
        <family val="1"/>
        <charset val="238"/>
      </rPr>
      <t xml:space="preserve">PC 05. </t>
    </r>
    <r>
      <rPr>
        <sz val="12"/>
        <rFont val="Times New Roman"/>
        <family val="1"/>
        <charset val="238"/>
      </rPr>
      <t>Podrška održivom razvoj poljoprivredne proizvodnje i šumarstva</t>
    </r>
  </si>
  <si>
    <r>
      <rPr>
        <b/>
        <sz val="12"/>
        <rFont val="Times New Roman"/>
        <family val="1"/>
        <charset val="238"/>
      </rPr>
      <t xml:space="preserve">PC 06. </t>
    </r>
    <r>
      <rPr>
        <sz val="12"/>
        <rFont val="Times New Roman"/>
        <family val="1"/>
        <charset val="238"/>
      </rPr>
      <t>Unaprjeđenje odgojne i obrazovne infrastrukture i programa</t>
    </r>
  </si>
  <si>
    <r>
      <rPr>
        <b/>
        <sz val="12"/>
        <rFont val="Times New Roman"/>
        <family val="1"/>
        <charset val="238"/>
      </rPr>
      <t>SC 05.</t>
    </r>
    <r>
      <rPr>
        <sz val="12"/>
        <rFont val="Times New Roman"/>
        <family val="1"/>
        <charset val="238"/>
      </rPr>
      <t xml:space="preserve"> Zdrav, aktivan i kvalitetan život</t>
    </r>
  </si>
  <si>
    <r>
      <rPr>
        <b/>
        <sz val="12"/>
        <rFont val="Times New Roman"/>
        <family val="1"/>
        <charset val="238"/>
      </rPr>
      <t>PC 07.</t>
    </r>
    <r>
      <rPr>
        <sz val="12"/>
        <rFont val="Times New Roman"/>
        <family val="1"/>
        <charset val="238"/>
      </rPr>
      <t xml:space="preserve"> Jačanje zdravstvenog sustava, sustava socijalne skrbi i sporta</t>
    </r>
  </si>
  <si>
    <r>
      <rPr>
        <b/>
        <sz val="12"/>
        <rFont val="Times New Roman"/>
        <family val="1"/>
        <charset val="238"/>
      </rPr>
      <t>SC 01.</t>
    </r>
    <r>
      <rPr>
        <sz val="12"/>
        <rFont val="Times New Roman"/>
        <family val="1"/>
        <charset val="238"/>
      </rPr>
      <t xml:space="preserve"> Konkurentno i inovativno gospodarstvo</t>
    </r>
  </si>
  <si>
    <r>
      <rPr>
        <b/>
        <sz val="12"/>
        <rFont val="Times New Roman"/>
        <family val="1"/>
        <charset val="238"/>
      </rPr>
      <t>PC 08.</t>
    </r>
    <r>
      <rPr>
        <sz val="12"/>
        <rFont val="Times New Roman"/>
        <family val="1"/>
        <charset val="238"/>
      </rPr>
      <t xml:space="preserve"> Osnaživanje kulture i kreativnog stvaralaštva</t>
    </r>
  </si>
  <si>
    <r>
      <rPr>
        <b/>
        <sz val="12"/>
        <rFont val="Times New Roman"/>
        <family val="1"/>
        <charset val="238"/>
      </rPr>
      <t>SC 03.</t>
    </r>
    <r>
      <rPr>
        <sz val="12"/>
        <rFont val="Times New Roman"/>
        <family val="1"/>
        <charset val="238"/>
      </rPr>
      <t xml:space="preserve"> Učinkovito i djelotvorno pravosuđe, javna uprava i upravljanje državnom imovinom</t>
    </r>
  </si>
  <si>
    <r>
      <rPr>
        <b/>
        <sz val="12"/>
        <rFont val="Times New Roman"/>
        <family val="1"/>
        <charset val="238"/>
      </rPr>
      <t>PC 09.</t>
    </r>
    <r>
      <rPr>
        <sz val="12"/>
        <rFont val="Times New Roman"/>
        <family val="1"/>
        <charset val="238"/>
      </rPr>
      <t xml:space="preserve"> Jačanje sustava upravljanja gradom i njegovim razvojem te razvoj i implementacija participativne demokracije</t>
    </r>
  </si>
  <si>
    <r>
      <rPr>
        <b/>
        <sz val="12"/>
        <rFont val="Times New Roman"/>
        <family val="1"/>
        <charset val="238"/>
      </rPr>
      <t xml:space="preserve">SC 07. </t>
    </r>
    <r>
      <rPr>
        <sz val="12"/>
        <rFont val="Times New Roman"/>
        <family val="1"/>
        <charset val="238"/>
      </rPr>
      <t>Sigurnost za stabilan razvoj</t>
    </r>
  </si>
  <si>
    <r>
      <rPr>
        <b/>
        <sz val="12"/>
        <rFont val="Times New Roman"/>
        <family val="1"/>
        <charset val="238"/>
      </rPr>
      <t>PC 10.</t>
    </r>
    <r>
      <rPr>
        <sz val="12"/>
        <rFont val="Times New Roman"/>
        <family val="1"/>
        <charset val="238"/>
      </rPr>
      <t xml:space="preserve"> Unaprjeđenje urbane sigurnosti Grada Zagreba</t>
    </r>
  </si>
  <si>
    <r>
      <rPr>
        <b/>
        <sz val="12"/>
        <rFont val="Times New Roman"/>
        <family val="1"/>
        <charset val="238"/>
      </rPr>
      <t xml:space="preserve">SC 08. </t>
    </r>
    <r>
      <rPr>
        <sz val="12"/>
        <rFont val="Times New Roman"/>
        <family val="1"/>
        <charset val="238"/>
      </rPr>
      <t>Ekološka i energetska tranzicija za klimatsku neutralnost</t>
    </r>
  </si>
  <si>
    <r>
      <rPr>
        <b/>
        <sz val="12"/>
        <rFont val="Times New Roman"/>
        <family val="1"/>
        <charset val="238"/>
      </rPr>
      <t>PC 11.</t>
    </r>
    <r>
      <rPr>
        <sz val="12"/>
        <rFont val="Times New Roman"/>
        <family val="1"/>
        <charset val="238"/>
      </rPr>
      <t xml:space="preserve"> Održivo planiranje i korištenje cjelokupnoga prostora Grada</t>
    </r>
  </si>
  <si>
    <r>
      <t>Broj uređenih stanova;
Broj uređenih poslovnih prostora;
Uređena površina zemljišta u m</t>
    </r>
    <r>
      <rPr>
        <vertAlign val="superscript"/>
        <sz val="12"/>
        <rFont val="Times New Roman"/>
        <family val="1"/>
        <charset val="238"/>
      </rPr>
      <t>4</t>
    </r>
    <r>
      <rPr>
        <sz val="11"/>
        <color theme="1"/>
        <rFont val="Calibri"/>
        <family val="2"/>
        <charset val="238"/>
        <scheme val="minor"/>
      </rPr>
      <t/>
    </r>
  </si>
  <si>
    <r>
      <t>100;
50;
100.000 m</t>
    </r>
    <r>
      <rPr>
        <vertAlign val="superscript"/>
        <sz val="12"/>
        <rFont val="Times New Roman"/>
        <family val="1"/>
        <charset val="238"/>
      </rPr>
      <t>4</t>
    </r>
    <r>
      <rPr>
        <sz val="11"/>
        <color theme="1"/>
        <rFont val="Calibri"/>
        <family val="2"/>
        <charset val="238"/>
        <scheme val="minor"/>
      </rPr>
      <t/>
    </r>
  </si>
  <si>
    <r>
      <t>100;
50;
300.000 m</t>
    </r>
    <r>
      <rPr>
        <vertAlign val="superscript"/>
        <sz val="12"/>
        <rFont val="Times New Roman"/>
        <family val="1"/>
        <charset val="238"/>
      </rPr>
      <t>4</t>
    </r>
    <r>
      <rPr>
        <sz val="11"/>
        <color theme="1"/>
        <rFont val="Calibri"/>
        <family val="2"/>
        <charset val="238"/>
        <scheme val="minor"/>
      </rPr>
      <t/>
    </r>
  </si>
  <si>
    <r>
      <t>100;
40;
300.000 m</t>
    </r>
    <r>
      <rPr>
        <vertAlign val="superscript"/>
        <sz val="12"/>
        <rFont val="Times New Roman"/>
        <family val="1"/>
        <charset val="238"/>
      </rPr>
      <t>4</t>
    </r>
    <r>
      <rPr>
        <sz val="11"/>
        <color theme="1"/>
        <rFont val="Calibri"/>
        <family val="2"/>
        <charset val="238"/>
        <scheme val="minor"/>
      </rPr>
      <t/>
    </r>
  </si>
  <si>
    <r>
      <t>100;
30;
200.000 m</t>
    </r>
    <r>
      <rPr>
        <vertAlign val="superscript"/>
        <sz val="12"/>
        <rFont val="Times New Roman"/>
        <family val="1"/>
        <charset val="238"/>
      </rPr>
      <t>4</t>
    </r>
    <r>
      <rPr>
        <sz val="11"/>
        <color theme="1"/>
        <rFont val="Calibri"/>
        <family val="2"/>
        <charset val="238"/>
        <scheme val="minor"/>
      </rPr>
      <t/>
    </r>
  </si>
  <si>
    <r>
      <rPr>
        <b/>
        <sz val="12"/>
        <rFont val="Times New Roman"/>
        <family val="1"/>
        <charset val="238"/>
      </rPr>
      <t>PC 12.</t>
    </r>
    <r>
      <rPr>
        <sz val="12"/>
        <rFont val="Times New Roman"/>
        <family val="1"/>
        <charset val="238"/>
      </rPr>
      <t xml:space="preserve"> Revitalizacija i obnova izgrađenih prostora Grada</t>
    </r>
  </si>
  <si>
    <r>
      <rPr>
        <b/>
        <sz val="12"/>
        <rFont val="Times New Roman"/>
        <family val="1"/>
        <charset val="238"/>
      </rPr>
      <t>PC 13.</t>
    </r>
    <r>
      <rPr>
        <sz val="12"/>
        <rFont val="Times New Roman"/>
        <family val="1"/>
        <charset val="238"/>
      </rPr>
      <t xml:space="preserve"> Zaštita okoliša i prirode</t>
    </r>
  </si>
  <si>
    <r>
      <rPr>
        <b/>
        <sz val="12"/>
        <rFont val="Times New Roman"/>
        <family val="1"/>
        <charset val="238"/>
      </rPr>
      <t>PC 14.</t>
    </r>
    <r>
      <rPr>
        <sz val="12"/>
        <rFont val="Times New Roman"/>
        <family val="1"/>
        <charset val="238"/>
      </rPr>
      <t xml:space="preserve"> Unaprjeđenje komunalne infrastrukture</t>
    </r>
  </si>
  <si>
    <r>
      <t>Broj stečenih m</t>
    </r>
    <r>
      <rPr>
        <vertAlign val="superscript"/>
        <sz val="12"/>
        <rFont val="Times New Roman"/>
        <family val="1"/>
        <charset val="238"/>
      </rPr>
      <t>2</t>
    </r>
  </si>
  <si>
    <r>
      <rPr>
        <b/>
        <sz val="12"/>
        <rFont val="Times New Roman"/>
        <family val="1"/>
        <charset val="238"/>
      </rPr>
      <t xml:space="preserve">SC 03. </t>
    </r>
    <r>
      <rPr>
        <sz val="12"/>
        <rFont val="Times New Roman"/>
        <family val="1"/>
        <charset val="238"/>
      </rPr>
      <t>Učinkovito i djelotvorno pravosuđe, javna uprava i upravljanje državnom imovinom</t>
    </r>
  </si>
  <si>
    <r>
      <rPr>
        <b/>
        <sz val="12"/>
        <rFont val="Times New Roman"/>
        <family val="1"/>
        <charset val="238"/>
      </rPr>
      <t>PC 15.</t>
    </r>
    <r>
      <rPr>
        <sz val="12"/>
        <rFont val="Times New Roman"/>
        <family val="1"/>
        <charset val="238"/>
      </rPr>
      <t xml:space="preserve"> Povećanje energetske učinkovitosti, poticanje korištenja obnovljivih izvora energije i digitalizacija energetske infrastrukture</t>
    </r>
  </si>
  <si>
    <r>
      <rPr>
        <b/>
        <sz val="12"/>
        <rFont val="Times New Roman"/>
        <family val="1"/>
        <charset val="238"/>
      </rPr>
      <t>SC 10.</t>
    </r>
    <r>
      <rPr>
        <sz val="12"/>
        <rFont val="Times New Roman"/>
        <family val="1"/>
        <charset val="238"/>
      </rPr>
      <t xml:space="preserve"> Održiva mobilnost</t>
    </r>
  </si>
  <si>
    <r>
      <rPr>
        <b/>
        <sz val="12"/>
        <rFont val="Times New Roman"/>
        <family val="1"/>
        <charset val="238"/>
      </rPr>
      <t>PC 16.</t>
    </r>
    <r>
      <rPr>
        <sz val="12"/>
        <rFont val="Times New Roman"/>
        <family val="1"/>
        <charset val="238"/>
      </rPr>
      <t xml:space="preserve"> Čist i održiv promet</t>
    </r>
  </si>
  <si>
    <r>
      <t>Izvanredno održavanje nerazvrstanih cesta u m</t>
    </r>
    <r>
      <rPr>
        <vertAlign val="superscript"/>
        <sz val="12"/>
        <rFont val="Times New Roman"/>
        <family val="1"/>
        <charset val="238"/>
      </rPr>
      <t>2</t>
    </r>
  </si>
  <si>
    <r>
      <rPr>
        <b/>
        <sz val="12"/>
        <rFont val="Times New Roman"/>
        <family val="1"/>
        <charset val="238"/>
      </rPr>
      <t>SC 11:</t>
    </r>
    <r>
      <rPr>
        <sz val="12"/>
        <rFont val="Times New Roman"/>
        <family val="1"/>
        <charset val="238"/>
      </rPr>
      <t xml:space="preserve"> Digitalna tranzicija društva i gospodarstva</t>
    </r>
  </si>
  <si>
    <r>
      <rPr>
        <b/>
        <sz val="12"/>
        <rFont val="Times New Roman"/>
        <family val="1"/>
        <charset val="238"/>
      </rPr>
      <t>PC 18.</t>
    </r>
    <r>
      <rPr>
        <sz val="12"/>
        <rFont val="Times New Roman"/>
        <family val="1"/>
        <charset val="238"/>
      </rPr>
      <t xml:space="preserve"> Sigurnost, otvorenost i interoperabilnost ICT usluga i jačanje ICT infrastrukture</t>
    </r>
  </si>
  <si>
    <t xml:space="preserve">Provedba tekućeg projekta T110190 planirana je od 2023. godine.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</si>
</sst>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1A]mmm\-yy;@"/>
    <numFmt numFmtId="165" formatCode="0.00000"/>
    <numFmt numFmtId="166" formatCode="0&quot;%&quot;"/>
    <numFmt numFmtId="167" formatCode="#,##0.00000"/>
  </numFmts>
  <fonts count="15" x14ac:knownFonts="1">
    <font>
      <sz val="10"/>
      <name val="Arial"/>
    </font>
    <font>
      <sz val="11"/>
      <color theme="1"/>
      <name val="Calibri"/>
      <family val="2"/>
      <charset val="238"/>
      <scheme val="minor"/>
    </font>
    <font>
      <sz val="10"/>
      <name val="Arial"/>
      <family val="2"/>
      <charset val="238"/>
    </font>
    <font>
      <sz val="8"/>
      <name val="Arial"/>
      <family val="2"/>
      <charset val="238"/>
    </font>
    <font>
      <sz val="10"/>
      <name val="Times New Roman"/>
      <family val="1"/>
      <charset val="238"/>
    </font>
    <font>
      <sz val="11"/>
      <name val="Times New Roman"/>
      <family val="1"/>
      <charset val="238"/>
    </font>
    <font>
      <b/>
      <sz val="12"/>
      <name val="Times New Roman"/>
      <family val="1"/>
      <charset val="238"/>
    </font>
    <font>
      <b/>
      <sz val="10"/>
      <name val="Arial"/>
      <family val="2"/>
      <charset val="238"/>
    </font>
    <font>
      <sz val="12"/>
      <name val="Times New Roman"/>
      <family val="1"/>
      <charset val="238"/>
    </font>
    <font>
      <sz val="12"/>
      <name val="Arial"/>
      <family val="2"/>
      <charset val="238"/>
    </font>
    <font>
      <b/>
      <sz val="12"/>
      <color theme="1"/>
      <name val="Times New Roman"/>
      <family val="1"/>
      <charset val="238"/>
    </font>
    <font>
      <b/>
      <sz val="12"/>
      <color theme="0"/>
      <name val="Times New Roman"/>
      <family val="1"/>
      <charset val="238"/>
    </font>
    <font>
      <vertAlign val="superscript"/>
      <sz val="12"/>
      <name val="Times New Roman"/>
      <family val="1"/>
      <charset val="238"/>
    </font>
    <font>
      <b/>
      <sz val="12"/>
      <name val="Arial"/>
      <family val="2"/>
      <charset val="238"/>
    </font>
    <font>
      <sz val="12"/>
      <color theme="0" tint="-4.9989318521683403E-2"/>
      <name val="Arial"/>
      <family val="2"/>
      <charset val="238"/>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rgb="FFFF999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4" tint="-0.499984740745262"/>
        <bgColor indexed="64"/>
      </patternFill>
    </fill>
  </fills>
  <borders count="29">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dotted">
        <color theme="0" tint="-0.24994659260841701"/>
      </bottom>
      <diagonal/>
    </border>
    <border>
      <left style="thin">
        <color auto="1"/>
      </left>
      <right style="thin">
        <color auto="1"/>
      </right>
      <top style="dotted">
        <color theme="0" tint="-0.24994659260841701"/>
      </top>
      <bottom style="dotted">
        <color theme="0" tint="-0.24994659260841701"/>
      </bottom>
      <diagonal/>
    </border>
    <border>
      <left style="thin">
        <color auto="1"/>
      </left>
      <right style="thin">
        <color auto="1"/>
      </right>
      <top style="dotted">
        <color theme="0" tint="-0.24994659260841701"/>
      </top>
      <bottom style="thin">
        <color auto="1"/>
      </bottom>
      <diagonal/>
    </border>
    <border>
      <left style="thin">
        <color auto="1"/>
      </left>
      <right style="thin">
        <color auto="1"/>
      </right>
      <top/>
      <bottom style="dotted">
        <color theme="0" tint="-0.24994659260841701"/>
      </bottom>
      <diagonal/>
    </border>
    <border>
      <left style="thin">
        <color auto="1"/>
      </left>
      <right style="thin">
        <color auto="1"/>
      </right>
      <top style="dotted">
        <color theme="0" tint="-0.24994659260841701"/>
      </top>
      <bottom/>
      <diagonal/>
    </border>
    <border>
      <left style="thin">
        <color auto="1"/>
      </left>
      <right style="thin">
        <color theme="9" tint="0.39994506668294322"/>
      </right>
      <top style="thin">
        <color auto="1"/>
      </top>
      <bottom style="thin">
        <color auto="1"/>
      </bottom>
      <diagonal/>
    </border>
    <border>
      <left style="thin">
        <color theme="9" tint="0.39994506668294322"/>
      </left>
      <right style="thin">
        <color auto="1"/>
      </right>
      <top style="thin">
        <color auto="1"/>
      </top>
      <bottom style="thin">
        <color auto="1"/>
      </bottom>
      <diagonal/>
    </border>
    <border>
      <left style="thin">
        <color auto="1"/>
      </left>
      <right style="thin">
        <color theme="9" tint="0.39994506668294322"/>
      </right>
      <top style="thin">
        <color auto="1"/>
      </top>
      <bottom/>
      <diagonal/>
    </border>
    <border>
      <left style="thin">
        <color theme="9" tint="0.39994506668294322"/>
      </left>
      <right style="thin">
        <color auto="1"/>
      </right>
      <top style="thin">
        <color auto="1"/>
      </top>
      <bottom/>
      <diagonal/>
    </border>
    <border>
      <left style="thin">
        <color auto="1"/>
      </left>
      <right style="thin">
        <color theme="9" tint="0.39994506668294322"/>
      </right>
      <top/>
      <bottom/>
      <diagonal/>
    </border>
    <border>
      <left style="thin">
        <color theme="9" tint="0.39994506668294322"/>
      </left>
      <right style="thin">
        <color auto="1"/>
      </right>
      <top/>
      <bottom/>
      <diagonal/>
    </border>
    <border>
      <left style="thin">
        <color auto="1"/>
      </left>
      <right style="thin">
        <color theme="9" tint="0.39994506668294322"/>
      </right>
      <top/>
      <bottom style="thin">
        <color auto="1"/>
      </bottom>
      <diagonal/>
    </border>
    <border>
      <left style="thin">
        <color theme="9" tint="0.39994506668294322"/>
      </left>
      <right style="thin">
        <color auto="1"/>
      </right>
      <top/>
      <bottom style="thin">
        <color auto="1"/>
      </bottom>
      <diagonal/>
    </border>
  </borders>
  <cellStyleXfs count="1">
    <xf numFmtId="0" fontId="0" fillId="0" borderId="0"/>
  </cellStyleXfs>
  <cellXfs count="239">
    <xf numFmtId="0" fontId="0" fillId="0" borderId="0" xfId="0"/>
    <xf numFmtId="0" fontId="2" fillId="0" borderId="0" xfId="0" applyFont="1"/>
    <xf numFmtId="0" fontId="2" fillId="2" borderId="0" xfId="0" applyFont="1" applyFill="1" applyAlignment="1">
      <alignment horizontal="center" vertical="center"/>
    </xf>
    <xf numFmtId="49" fontId="0" fillId="0" borderId="0" xfId="0" applyNumberFormat="1"/>
    <xf numFmtId="49" fontId="2" fillId="0" borderId="0" xfId="0" applyNumberFormat="1" applyFont="1"/>
    <xf numFmtId="16" fontId="2" fillId="0" borderId="0" xfId="0" applyNumberFormat="1" applyFont="1"/>
    <xf numFmtId="14" fontId="2" fillId="0" borderId="0" xfId="0" applyNumberFormat="1" applyFont="1"/>
    <xf numFmtId="0" fontId="2" fillId="2" borderId="0" xfId="0" applyFont="1" applyFill="1"/>
    <xf numFmtId="0" fontId="2" fillId="2" borderId="0" xfId="0" applyFont="1" applyFill="1" applyAlignment="1">
      <alignment horizontal="center" vertical="center" wrapText="1"/>
    </xf>
    <xf numFmtId="0" fontId="2" fillId="2" borderId="0" xfId="0" applyFont="1" applyFill="1" applyAlignment="1">
      <alignment horizontal="left" vertical="center" wrapText="1"/>
    </xf>
    <xf numFmtId="4" fontId="2" fillId="2" borderId="0" xfId="0" applyNumberFormat="1" applyFont="1" applyFill="1" applyAlignment="1">
      <alignment horizontal="center" vertical="center" wrapText="1"/>
    </xf>
    <xf numFmtId="0" fontId="2" fillId="2" borderId="0" xfId="0" applyFont="1" applyFill="1" applyAlignment="1">
      <alignment horizontal="right" vertical="center" wrapText="1"/>
    </xf>
    <xf numFmtId="0" fontId="4" fillId="2" borderId="0" xfId="0" applyFont="1" applyFill="1" applyAlignment="1">
      <alignment wrapText="1"/>
    </xf>
    <xf numFmtId="0" fontId="4" fillId="2" borderId="0" xfId="0" applyFont="1" applyFill="1"/>
    <xf numFmtId="0" fontId="5" fillId="2" borderId="0" xfId="0" applyFont="1" applyFill="1" applyAlignment="1">
      <alignment horizontal="center" vertical="center"/>
    </xf>
    <xf numFmtId="4" fontId="5" fillId="2" borderId="0" xfId="0" applyNumberFormat="1" applyFont="1" applyFill="1" applyAlignment="1">
      <alignment horizontal="center" vertical="center"/>
    </xf>
    <xf numFmtId="0" fontId="7" fillId="2" borderId="0" xfId="0" applyFont="1" applyFill="1" applyAlignment="1">
      <alignment horizontal="center" vertical="center" wrapText="1"/>
    </xf>
    <xf numFmtId="0" fontId="5" fillId="2" borderId="0" xfId="0" applyFont="1" applyFill="1" applyBorder="1" applyAlignment="1">
      <alignment horizontal="center" vertical="center"/>
    </xf>
    <xf numFmtId="0" fontId="8" fillId="2" borderId="0" xfId="0" applyFont="1" applyFill="1"/>
    <xf numFmtId="0" fontId="9" fillId="2" borderId="0" xfId="0" applyFont="1" applyFill="1"/>
    <xf numFmtId="0" fontId="2" fillId="2" borderId="0" xfId="0" applyFont="1" applyFill="1" applyAlignment="1">
      <alignment horizontal="left" vertical="center"/>
    </xf>
    <xf numFmtId="0" fontId="6"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6" fillId="3" borderId="1" xfId="0" applyFont="1" applyFill="1" applyBorder="1" applyAlignment="1">
      <alignment horizontal="center" vertical="center" textRotation="90" wrapText="1"/>
    </xf>
    <xf numFmtId="0" fontId="6" fillId="8"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6" borderId="1" xfId="0" applyFont="1" applyFill="1" applyBorder="1" applyAlignment="1">
      <alignment horizontal="right" vertical="center" wrapText="1"/>
    </xf>
    <xf numFmtId="165" fontId="6" fillId="9" borderId="1" xfId="0" applyNumberFormat="1" applyFont="1" applyFill="1" applyBorder="1" applyAlignment="1">
      <alignment horizontal="center" vertical="center" wrapText="1"/>
    </xf>
    <xf numFmtId="4" fontId="6" fillId="9" borderId="1" xfId="0" applyNumberFormat="1" applyFont="1" applyFill="1" applyBorder="1" applyAlignment="1">
      <alignment horizontal="center" vertical="center" wrapText="1"/>
    </xf>
    <xf numFmtId="0" fontId="6" fillId="9" borderId="21" xfId="0" applyFont="1" applyFill="1" applyBorder="1" applyAlignment="1">
      <alignment horizontal="center" vertical="center" wrapText="1"/>
    </xf>
    <xf numFmtId="0" fontId="6" fillId="9" borderId="22"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11" fillId="10" borderId="3" xfId="0" applyFont="1" applyFill="1" applyBorder="1" applyAlignment="1">
      <alignment horizontal="center" vertical="center" wrapText="1"/>
    </xf>
    <xf numFmtId="0" fontId="8" fillId="2" borderId="4" xfId="0" applyFont="1" applyFill="1" applyBorder="1" applyAlignment="1">
      <alignment horizontal="left" vertical="center"/>
    </xf>
    <xf numFmtId="4" fontId="8" fillId="2" borderId="3"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164" fontId="8" fillId="2" borderId="1" xfId="0" applyNumberFormat="1" applyFont="1" applyFill="1" applyBorder="1" applyAlignment="1">
      <alignment horizontal="center" vertical="center" wrapText="1"/>
    </xf>
    <xf numFmtId="0" fontId="8" fillId="2" borderId="1" xfId="0" applyFont="1" applyFill="1" applyBorder="1" applyAlignment="1">
      <alignment horizontal="right" vertical="center" wrapText="1"/>
    </xf>
    <xf numFmtId="0" fontId="8" fillId="9" borderId="1" xfId="0" applyFont="1" applyFill="1" applyBorder="1" applyAlignment="1">
      <alignment horizontal="center" vertical="center" wrapText="1"/>
    </xf>
    <xf numFmtId="0" fontId="8" fillId="9" borderId="23" xfId="0" applyFont="1" applyFill="1" applyBorder="1" applyAlignment="1">
      <alignment horizontal="center" vertical="center"/>
    </xf>
    <xf numFmtId="0" fontId="8" fillId="9" borderId="24" xfId="0" applyFont="1" applyFill="1" applyBorder="1" applyAlignment="1">
      <alignment horizontal="center" vertical="center"/>
    </xf>
    <xf numFmtId="0" fontId="8" fillId="9" borderId="3" xfId="0" applyFont="1" applyFill="1" applyBorder="1" applyAlignment="1">
      <alignment horizontal="center" vertical="center"/>
    </xf>
    <xf numFmtId="0" fontId="8" fillId="9" borderId="3" xfId="0" applyFont="1" applyFill="1" applyBorder="1" applyAlignment="1">
      <alignment horizontal="center" vertical="center" wrapText="1"/>
    </xf>
    <xf numFmtId="4" fontId="8" fillId="2" borderId="4" xfId="0" applyNumberFormat="1" applyFont="1" applyFill="1" applyBorder="1" applyAlignment="1">
      <alignment horizontal="center" vertical="center" wrapText="1"/>
    </xf>
    <xf numFmtId="0" fontId="8" fillId="9" borderId="25" xfId="0" applyFont="1" applyFill="1" applyBorder="1" applyAlignment="1">
      <alignment horizontal="center" vertical="center"/>
    </xf>
    <xf numFmtId="0" fontId="8" fillId="9" borderId="26" xfId="0" applyFont="1" applyFill="1" applyBorder="1" applyAlignment="1">
      <alignment horizontal="center" vertical="center"/>
    </xf>
    <xf numFmtId="0" fontId="8" fillId="9" borderId="4" xfId="0" applyFont="1" applyFill="1" applyBorder="1" applyAlignment="1">
      <alignment horizontal="center" vertical="center"/>
    </xf>
    <xf numFmtId="0" fontId="8" fillId="9" borderId="4" xfId="0" applyFont="1" applyFill="1" applyBorder="1" applyAlignment="1">
      <alignment horizontal="center" vertical="center" wrapText="1"/>
    </xf>
    <xf numFmtId="0" fontId="8" fillId="2" borderId="5" xfId="0" applyFont="1" applyFill="1" applyBorder="1" applyAlignment="1">
      <alignment horizontal="left" vertical="center"/>
    </xf>
    <xf numFmtId="4" fontId="8" fillId="2" borderId="5" xfId="0" applyNumberFormat="1"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9" borderId="27" xfId="0" applyFont="1" applyFill="1" applyBorder="1" applyAlignment="1">
      <alignment horizontal="center" vertical="center"/>
    </xf>
    <xf numFmtId="0" fontId="8" fillId="9" borderId="28" xfId="0" applyFont="1" applyFill="1" applyBorder="1" applyAlignment="1">
      <alignment horizontal="center" vertical="center"/>
    </xf>
    <xf numFmtId="0" fontId="8" fillId="9" borderId="5" xfId="0" applyFont="1" applyFill="1" applyBorder="1" applyAlignment="1">
      <alignment horizontal="center" vertical="center"/>
    </xf>
    <xf numFmtId="0" fontId="8" fillId="9" borderId="5"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11" fillId="10"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 xfId="0" applyFont="1" applyFill="1" applyBorder="1" applyAlignment="1">
      <alignment horizontal="left" vertical="center"/>
    </xf>
    <xf numFmtId="0" fontId="8" fillId="2" borderId="16" xfId="0" applyFont="1" applyFill="1" applyBorder="1" applyAlignment="1">
      <alignment horizontal="center" vertical="center" wrapText="1"/>
    </xf>
    <xf numFmtId="0" fontId="8" fillId="2" borderId="3" xfId="0" applyFont="1" applyFill="1" applyBorder="1" applyAlignment="1">
      <alignment horizontal="left" vertical="center"/>
    </xf>
    <xf numFmtId="4" fontId="8" fillId="2" borderId="1" xfId="0" applyNumberFormat="1" applyFont="1" applyFill="1" applyBorder="1" applyAlignment="1">
      <alignment horizontal="center" vertical="center" wrapText="1"/>
    </xf>
    <xf numFmtId="4" fontId="8" fillId="9" borderId="1" xfId="0" applyNumberFormat="1" applyFont="1" applyFill="1" applyBorder="1" applyAlignment="1">
      <alignment horizontal="center" vertical="center"/>
    </xf>
    <xf numFmtId="0" fontId="8" fillId="9" borderId="21" xfId="0" applyFont="1" applyFill="1" applyBorder="1" applyAlignment="1">
      <alignment horizontal="center" vertical="center"/>
    </xf>
    <xf numFmtId="0" fontId="8" fillId="9" borderId="22" xfId="0" applyFont="1" applyFill="1" applyBorder="1" applyAlignment="1">
      <alignment horizontal="center" vertical="center"/>
    </xf>
    <xf numFmtId="0" fontId="8" fillId="9" borderId="1" xfId="0" applyFont="1" applyFill="1" applyBorder="1" applyAlignment="1">
      <alignment horizontal="center" vertical="center"/>
    </xf>
    <xf numFmtId="0" fontId="8" fillId="2" borderId="4" xfId="0" applyFont="1" applyFill="1" applyBorder="1" applyAlignment="1">
      <alignment horizontal="left" vertical="center" wrapText="1"/>
    </xf>
    <xf numFmtId="164" fontId="8" fillId="2" borderId="3" xfId="0" applyNumberFormat="1" applyFont="1" applyFill="1" applyBorder="1" applyAlignment="1">
      <alignment horizontal="center" vertical="center" wrapText="1"/>
    </xf>
    <xf numFmtId="0" fontId="8" fillId="2" borderId="4" xfId="0" applyFont="1" applyFill="1" applyBorder="1" applyAlignment="1">
      <alignment horizontal="center" vertical="center" wrapText="1"/>
    </xf>
    <xf numFmtId="164" fontId="8" fillId="2" borderId="4" xfId="0" applyNumberFormat="1" applyFont="1" applyFill="1" applyBorder="1" applyAlignment="1">
      <alignment horizontal="center" vertical="center" wrapText="1"/>
    </xf>
    <xf numFmtId="0" fontId="8" fillId="9" borderId="1" xfId="0" applyFont="1" applyFill="1" applyBorder="1" applyAlignment="1">
      <alignment vertical="center" wrapText="1"/>
    </xf>
    <xf numFmtId="0" fontId="8" fillId="2" borderId="5" xfId="0" applyFont="1" applyFill="1" applyBorder="1" applyAlignment="1">
      <alignment horizontal="center" vertical="center" wrapText="1"/>
    </xf>
    <xf numFmtId="164" fontId="8" fillId="2" borderId="5" xfId="0" applyNumberFormat="1" applyFont="1" applyFill="1" applyBorder="1" applyAlignment="1">
      <alignment horizontal="center" vertical="center" wrapText="1"/>
    </xf>
    <xf numFmtId="0" fontId="8" fillId="2" borderId="5" xfId="0" applyFont="1" applyFill="1" applyBorder="1" applyAlignment="1">
      <alignment horizontal="right" vertical="center" wrapText="1"/>
    </xf>
    <xf numFmtId="16" fontId="8" fillId="2" borderId="5" xfId="0" applyNumberFormat="1" applyFont="1" applyFill="1" applyBorder="1" applyAlignment="1">
      <alignment horizontal="center" vertical="center" wrapText="1"/>
    </xf>
    <xf numFmtId="9" fontId="8" fillId="2" borderId="1" xfId="0" applyNumberFormat="1" applyFont="1" applyFill="1" applyBorder="1" applyAlignment="1">
      <alignment horizontal="center" vertical="center" wrapText="1"/>
    </xf>
    <xf numFmtId="9" fontId="8" fillId="9" borderId="1" xfId="0" applyNumberFormat="1" applyFont="1" applyFill="1" applyBorder="1" applyAlignment="1">
      <alignment horizontal="center" vertical="center" wrapText="1"/>
    </xf>
    <xf numFmtId="0" fontId="8" fillId="2" borderId="3"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18" xfId="0" applyFont="1" applyFill="1" applyBorder="1" applyAlignment="1">
      <alignment horizontal="center" vertical="center" wrapText="1"/>
    </xf>
    <xf numFmtId="0" fontId="11" fillId="10" borderId="5" xfId="0"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3" fontId="8" fillId="9" borderId="1" xfId="0" applyNumberFormat="1" applyFont="1" applyFill="1" applyBorder="1" applyAlignment="1">
      <alignment horizontal="center" vertical="center" wrapText="1"/>
    </xf>
    <xf numFmtId="1" fontId="8" fillId="2" borderId="1" xfId="0" applyNumberFormat="1" applyFont="1" applyFill="1" applyBorder="1" applyAlignment="1">
      <alignment horizontal="center" vertical="center" wrapText="1"/>
    </xf>
    <xf numFmtId="0" fontId="8" fillId="2" borderId="1" xfId="0" applyFont="1" applyFill="1" applyBorder="1" applyAlignment="1">
      <alignment vertical="center" wrapText="1"/>
    </xf>
    <xf numFmtId="0" fontId="8" fillId="2" borderId="8" xfId="0" applyFont="1" applyFill="1" applyBorder="1" applyAlignment="1">
      <alignment horizontal="right"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10" fontId="8" fillId="2" borderId="1"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10" fontId="8" fillId="9" borderId="1" xfId="0" applyNumberFormat="1" applyFont="1" applyFill="1" applyBorder="1" applyAlignment="1">
      <alignment horizontal="center" vertical="center" wrapText="1"/>
    </xf>
    <xf numFmtId="0" fontId="8" fillId="2" borderId="17" xfId="0" applyFont="1" applyFill="1" applyBorder="1" applyAlignment="1">
      <alignment horizontal="center" vertical="center" wrapText="1"/>
    </xf>
    <xf numFmtId="0" fontId="9" fillId="2" borderId="1" xfId="0" applyFont="1" applyFill="1" applyBorder="1" applyAlignment="1">
      <alignment horizontal="right" vertical="center" wrapText="1"/>
    </xf>
    <xf numFmtId="0" fontId="9" fillId="2" borderId="1" xfId="0" applyFont="1" applyFill="1" applyBorder="1" applyAlignment="1">
      <alignment horizontal="center" vertical="center" wrapText="1"/>
    </xf>
    <xf numFmtId="0" fontId="8" fillId="9" borderId="23"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9" xfId="0" applyFont="1" applyFill="1" applyBorder="1" applyAlignment="1">
      <alignment vertical="center" wrapText="1"/>
    </xf>
    <xf numFmtId="0" fontId="8" fillId="2" borderId="10" xfId="0" applyFont="1" applyFill="1" applyBorder="1" applyAlignment="1">
      <alignment vertical="center" wrapText="1"/>
    </xf>
    <xf numFmtId="0" fontId="8" fillId="9" borderId="14" xfId="0" applyFont="1" applyFill="1" applyBorder="1" applyAlignment="1">
      <alignment horizontal="center" vertical="center" wrapText="1"/>
    </xf>
    <xf numFmtId="0" fontId="8" fillId="9" borderId="8" xfId="0" applyFont="1" applyFill="1" applyBorder="1" applyAlignment="1">
      <alignment horizontal="center" vertical="center" wrapText="1"/>
    </xf>
    <xf numFmtId="0" fontId="8" fillId="2" borderId="0" xfId="0" applyFont="1" applyFill="1" applyBorder="1" applyAlignment="1">
      <alignment vertical="center" wrapText="1"/>
    </xf>
    <xf numFmtId="0" fontId="8" fillId="2" borderId="2" xfId="0" applyFont="1" applyFill="1" applyBorder="1" applyAlignment="1">
      <alignment vertical="center" wrapText="1"/>
    </xf>
    <xf numFmtId="0" fontId="8" fillId="2" borderId="15" xfId="0" applyFont="1" applyFill="1" applyBorder="1" applyAlignment="1">
      <alignment vertical="center" wrapText="1"/>
    </xf>
    <xf numFmtId="0" fontId="8" fillId="2" borderId="7" xfId="0" applyFont="1" applyFill="1" applyBorder="1" applyAlignment="1">
      <alignment vertical="center" wrapText="1"/>
    </xf>
    <xf numFmtId="3" fontId="9"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1" xfId="0" quotePrefix="1" applyFont="1" applyFill="1" applyBorder="1" applyAlignment="1">
      <alignment horizontal="center" vertical="center" wrapText="1"/>
    </xf>
    <xf numFmtId="0" fontId="9" fillId="2" borderId="0" xfId="0" applyFont="1" applyFill="1" applyAlignment="1">
      <alignment horizontal="center" vertical="center"/>
    </xf>
    <xf numFmtId="0" fontId="9" fillId="2" borderId="0" xfId="0" applyFont="1" applyFill="1" applyAlignment="1">
      <alignment horizontal="left" vertical="center" wrapText="1"/>
    </xf>
    <xf numFmtId="0" fontId="13" fillId="2" borderId="0" xfId="0" applyFont="1" applyFill="1" applyAlignment="1">
      <alignment horizontal="center" vertical="center" wrapText="1"/>
    </xf>
    <xf numFmtId="0" fontId="9" fillId="2" borderId="0" xfId="0" applyFont="1" applyFill="1" applyAlignment="1">
      <alignment horizontal="center" vertical="center" wrapText="1"/>
    </xf>
    <xf numFmtId="4" fontId="14" fillId="2" borderId="0" xfId="0" applyNumberFormat="1" applyFont="1" applyFill="1" applyAlignment="1">
      <alignment horizontal="center" vertical="center" wrapText="1"/>
    </xf>
    <xf numFmtId="0" fontId="9" fillId="2" borderId="0" xfId="0" applyFont="1" applyFill="1" applyAlignment="1">
      <alignment horizontal="left" vertical="center"/>
    </xf>
    <xf numFmtId="4" fontId="9" fillId="2" borderId="0" xfId="0" applyNumberFormat="1" applyFont="1" applyFill="1" applyAlignment="1">
      <alignment horizontal="center" vertical="center" wrapText="1"/>
    </xf>
    <xf numFmtId="0" fontId="9" fillId="2" borderId="0" xfId="0" applyFont="1" applyFill="1" applyAlignment="1">
      <alignment horizontal="right" vertical="center" wrapText="1"/>
    </xf>
    <xf numFmtId="0" fontId="8" fillId="2" borderId="0" xfId="0" applyFont="1" applyFill="1" applyAlignment="1">
      <alignment horizontal="center" vertical="center"/>
    </xf>
    <xf numFmtId="4" fontId="8" fillId="2" borderId="0" xfId="0" applyNumberFormat="1" applyFont="1" applyFill="1" applyAlignment="1">
      <alignment horizontal="center" vertical="center"/>
    </xf>
    <xf numFmtId="0" fontId="8" fillId="2" borderId="0" xfId="0" applyFont="1" applyFill="1" applyBorder="1" applyAlignment="1">
      <alignment horizontal="center" vertical="center"/>
    </xf>
    <xf numFmtId="0" fontId="8" fillId="9" borderId="3" xfId="0" applyFont="1" applyFill="1" applyBorder="1" applyAlignment="1">
      <alignment vertical="center" wrapText="1"/>
    </xf>
    <xf numFmtId="0" fontId="8" fillId="9" borderId="4" xfId="0" applyFont="1" applyFill="1" applyBorder="1" applyAlignment="1">
      <alignment vertical="center" wrapText="1"/>
    </xf>
    <xf numFmtId="0" fontId="8" fillId="9" borderId="5" xfId="0" applyFont="1" applyFill="1" applyBorder="1" applyAlignment="1">
      <alignment vertical="center" wrapText="1"/>
    </xf>
    <xf numFmtId="0" fontId="8" fillId="9" borderId="25" xfId="0" applyFont="1" applyFill="1" applyBorder="1" applyAlignment="1">
      <alignment vertical="center" wrapText="1"/>
    </xf>
    <xf numFmtId="0" fontId="8" fillId="9" borderId="27" xfId="0" applyFont="1" applyFill="1" applyBorder="1" applyAlignment="1">
      <alignment vertical="center" wrapText="1"/>
    </xf>
    <xf numFmtId="0" fontId="8" fillId="9" borderId="24" xfId="0" applyFont="1" applyFill="1" applyBorder="1" applyAlignment="1">
      <alignment vertical="center" wrapText="1"/>
    </xf>
    <xf numFmtId="0" fontId="8" fillId="9" borderId="26" xfId="0" applyFont="1" applyFill="1" applyBorder="1" applyAlignment="1">
      <alignment vertical="center" wrapText="1"/>
    </xf>
    <xf numFmtId="0" fontId="8" fillId="9" borderId="28" xfId="0" applyFont="1" applyFill="1" applyBorder="1" applyAlignment="1">
      <alignment vertical="center" wrapText="1"/>
    </xf>
    <xf numFmtId="4" fontId="8" fillId="9" borderId="3" xfId="0" applyNumberFormat="1" applyFont="1" applyFill="1" applyBorder="1" applyAlignment="1">
      <alignment horizontal="center" vertical="center"/>
    </xf>
    <xf numFmtId="4" fontId="8" fillId="9" borderId="4" xfId="0" applyNumberFormat="1" applyFont="1" applyFill="1" applyBorder="1" applyAlignment="1">
      <alignment horizontal="center" vertical="center"/>
    </xf>
    <xf numFmtId="4" fontId="8" fillId="9" borderId="5" xfId="0" applyNumberFormat="1" applyFont="1" applyFill="1" applyBorder="1" applyAlignment="1">
      <alignment horizontal="center" vertical="center"/>
    </xf>
    <xf numFmtId="4" fontId="4" fillId="2" borderId="0" xfId="0" applyNumberFormat="1" applyFont="1" applyFill="1"/>
    <xf numFmtId="167" fontId="4" fillId="2" borderId="0" xfId="0" applyNumberFormat="1" applyFont="1" applyFill="1"/>
    <xf numFmtId="0" fontId="8" fillId="2" borderId="1" xfId="0" applyFont="1" applyFill="1" applyBorder="1" applyAlignment="1">
      <alignment horizontal="center" vertical="center" wrapText="1"/>
    </xf>
    <xf numFmtId="16" fontId="8" fillId="2" borderId="1" xfId="0" applyNumberFormat="1" applyFont="1" applyFill="1" applyBorder="1" applyAlignment="1">
      <alignment horizontal="center" vertical="center" wrapText="1"/>
    </xf>
    <xf numFmtId="0" fontId="11" fillId="10" borderId="3" xfId="0" applyFont="1" applyFill="1" applyBorder="1" applyAlignment="1">
      <alignment horizontal="center" vertical="center" wrapText="1"/>
    </xf>
    <xf numFmtId="0" fontId="11" fillId="10" borderId="4" xfId="0" applyFont="1" applyFill="1" applyBorder="1" applyAlignment="1">
      <alignment horizontal="center" vertical="center" wrapText="1"/>
    </xf>
    <xf numFmtId="0" fontId="11" fillId="10" borderId="5" xfId="0" applyFont="1" applyFill="1" applyBorder="1" applyAlignment="1">
      <alignment horizontal="center" vertical="center" wrapText="1"/>
    </xf>
    <xf numFmtId="4" fontId="8" fillId="9" borderId="3" xfId="0" applyNumberFormat="1" applyFont="1" applyFill="1" applyBorder="1" applyAlignment="1">
      <alignment horizontal="center" vertical="center" wrapText="1"/>
    </xf>
    <xf numFmtId="4" fontId="8" fillId="9" borderId="4" xfId="0" applyNumberFormat="1" applyFont="1" applyFill="1" applyBorder="1" applyAlignment="1">
      <alignment horizontal="center" vertical="center" wrapText="1"/>
    </xf>
    <xf numFmtId="4" fontId="8" fillId="9" borderId="5" xfId="0" applyNumberFormat="1" applyFont="1" applyFill="1" applyBorder="1" applyAlignment="1">
      <alignment horizontal="center" vertical="center" wrapText="1"/>
    </xf>
    <xf numFmtId="0" fontId="8" fillId="9" borderId="23" xfId="0" applyFont="1" applyFill="1" applyBorder="1" applyAlignment="1">
      <alignment horizontal="center" vertical="center" wrapText="1"/>
    </xf>
    <xf numFmtId="0" fontId="8" fillId="9" borderId="25" xfId="0" applyFont="1" applyFill="1" applyBorder="1" applyAlignment="1">
      <alignment horizontal="center" vertical="center" wrapText="1"/>
    </xf>
    <xf numFmtId="0" fontId="8" fillId="9" borderId="27" xfId="0" applyFont="1" applyFill="1" applyBorder="1" applyAlignment="1">
      <alignment horizontal="center" vertical="center" wrapText="1"/>
    </xf>
    <xf numFmtId="0" fontId="8" fillId="9" borderId="3" xfId="0" applyFont="1" applyFill="1" applyBorder="1" applyAlignment="1">
      <alignment horizontal="center" vertical="center" wrapText="1"/>
    </xf>
    <xf numFmtId="0" fontId="8" fillId="9" borderId="4" xfId="0" applyFont="1" applyFill="1" applyBorder="1" applyAlignment="1">
      <alignment horizontal="center" vertical="center" wrapText="1"/>
    </xf>
    <xf numFmtId="0" fontId="8" fillId="9" borderId="5" xfId="0" applyFont="1" applyFill="1" applyBorder="1" applyAlignment="1">
      <alignment horizontal="center" vertical="center" wrapText="1"/>
    </xf>
    <xf numFmtId="0" fontId="8" fillId="9" borderId="24" xfId="0" applyFont="1" applyFill="1" applyBorder="1" applyAlignment="1">
      <alignment horizontal="center" vertical="center" wrapText="1"/>
    </xf>
    <xf numFmtId="0" fontId="8" fillId="9" borderId="26" xfId="0" applyFont="1" applyFill="1" applyBorder="1" applyAlignment="1">
      <alignment horizontal="center" vertical="center" wrapText="1"/>
    </xf>
    <xf numFmtId="0" fontId="8" fillId="9" borderId="28" xfId="0" applyFont="1" applyFill="1" applyBorder="1" applyAlignment="1">
      <alignment horizontal="center" vertical="center" wrapText="1"/>
    </xf>
    <xf numFmtId="0" fontId="8" fillId="9" borderId="3" xfId="0" applyFont="1" applyFill="1" applyBorder="1" applyAlignment="1">
      <alignment horizontal="center" vertical="center"/>
    </xf>
    <xf numFmtId="0" fontId="8" fillId="9" borderId="4" xfId="0" applyFont="1" applyFill="1" applyBorder="1" applyAlignment="1">
      <alignment horizontal="center" vertical="center"/>
    </xf>
    <xf numFmtId="0" fontId="8" fillId="9" borderId="5" xfId="0" applyFont="1" applyFill="1" applyBorder="1" applyAlignment="1">
      <alignment horizontal="center" vertical="center"/>
    </xf>
    <xf numFmtId="0" fontId="8" fillId="9" borderId="24" xfId="0" applyFont="1" applyFill="1" applyBorder="1" applyAlignment="1">
      <alignment horizontal="center" vertical="center"/>
    </xf>
    <xf numFmtId="0" fontId="8" fillId="9" borderId="26" xfId="0" applyFont="1" applyFill="1" applyBorder="1" applyAlignment="1">
      <alignment horizontal="center" vertical="center"/>
    </xf>
    <xf numFmtId="0" fontId="8" fillId="9" borderId="28" xfId="0" applyFont="1" applyFill="1" applyBorder="1" applyAlignment="1">
      <alignment horizontal="center" vertical="center"/>
    </xf>
    <xf numFmtId="0" fontId="8" fillId="9" borderId="23" xfId="0" applyFont="1" applyFill="1" applyBorder="1" applyAlignment="1">
      <alignment horizontal="center" vertical="center"/>
    </xf>
    <xf numFmtId="0" fontId="8" fillId="9" borderId="25" xfId="0" applyFont="1" applyFill="1" applyBorder="1" applyAlignment="1">
      <alignment horizontal="center" vertical="center"/>
    </xf>
    <xf numFmtId="0" fontId="8" fillId="9" borderId="27" xfId="0" applyFont="1" applyFill="1" applyBorder="1" applyAlignment="1">
      <alignment horizontal="center" vertical="center"/>
    </xf>
    <xf numFmtId="4" fontId="8" fillId="9" borderId="3" xfId="0" applyNumberFormat="1" applyFont="1" applyFill="1" applyBorder="1" applyAlignment="1">
      <alignment horizontal="center" vertical="center"/>
    </xf>
    <xf numFmtId="4" fontId="8" fillId="9" borderId="4" xfId="0" applyNumberFormat="1" applyFont="1" applyFill="1" applyBorder="1" applyAlignment="1">
      <alignment horizontal="center" vertical="center"/>
    </xf>
    <xf numFmtId="4" fontId="8" fillId="9" borderId="5" xfId="0" applyNumberFormat="1" applyFont="1" applyFill="1" applyBorder="1" applyAlignment="1">
      <alignment horizontal="center" vertical="center"/>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164" fontId="8" fillId="2" borderId="3" xfId="0" applyNumberFormat="1" applyFont="1" applyFill="1" applyBorder="1" applyAlignment="1">
      <alignment horizontal="center" vertical="center" wrapText="1"/>
    </xf>
    <xf numFmtId="164" fontId="8" fillId="2" borderId="4" xfId="0" applyNumberFormat="1" applyFont="1" applyFill="1" applyBorder="1" applyAlignment="1">
      <alignment horizontal="center" vertical="center" wrapText="1"/>
    </xf>
    <xf numFmtId="164" fontId="8" fillId="2" borderId="5" xfId="0" applyNumberFormat="1" applyFont="1" applyFill="1" applyBorder="1" applyAlignment="1">
      <alignment horizontal="center" vertical="center" wrapText="1"/>
    </xf>
    <xf numFmtId="4" fontId="8" fillId="2" borderId="3" xfId="0" applyNumberFormat="1" applyFont="1" applyFill="1" applyBorder="1" applyAlignment="1">
      <alignment horizontal="center" vertical="center" wrapText="1"/>
    </xf>
    <xf numFmtId="4" fontId="8" fillId="2" borderId="4" xfId="0" applyNumberFormat="1" applyFont="1" applyFill="1" applyBorder="1" applyAlignment="1">
      <alignment horizontal="center" vertical="center" wrapText="1"/>
    </xf>
    <xf numFmtId="4" fontId="8" fillId="2" borderId="5" xfId="0" applyNumberFormat="1" applyFont="1" applyFill="1" applyBorder="1" applyAlignment="1">
      <alignment horizontal="center" vertical="center" wrapText="1"/>
    </xf>
    <xf numFmtId="4" fontId="8" fillId="9" borderId="24" xfId="0" applyNumberFormat="1" applyFont="1" applyFill="1" applyBorder="1" applyAlignment="1">
      <alignment horizontal="center" vertical="center" wrapText="1"/>
    </xf>
    <xf numFmtId="4" fontId="8" fillId="9" borderId="26" xfId="0" applyNumberFormat="1" applyFont="1" applyFill="1" applyBorder="1" applyAlignment="1">
      <alignment horizontal="center" vertical="center" wrapText="1"/>
    </xf>
    <xf numFmtId="4" fontId="8" fillId="9" borderId="28" xfId="0" applyNumberFormat="1" applyFont="1" applyFill="1" applyBorder="1" applyAlignment="1">
      <alignment horizontal="center" vertical="center" wrapText="1"/>
    </xf>
    <xf numFmtId="4" fontId="8" fillId="9" borderId="23" xfId="0" applyNumberFormat="1" applyFont="1" applyFill="1" applyBorder="1" applyAlignment="1">
      <alignment horizontal="center" vertical="center" wrapText="1"/>
    </xf>
    <xf numFmtId="4" fontId="8" fillId="9" borderId="25" xfId="0" applyNumberFormat="1" applyFont="1" applyFill="1" applyBorder="1" applyAlignment="1">
      <alignment horizontal="center" vertical="center" wrapText="1"/>
    </xf>
    <xf numFmtId="4" fontId="8" fillId="9" borderId="27" xfId="0" applyNumberFormat="1"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8" fillId="2" borderId="3" xfId="0" applyFont="1" applyFill="1" applyBorder="1" applyAlignment="1">
      <alignment horizontal="right" vertical="center" wrapText="1"/>
    </xf>
    <xf numFmtId="0" fontId="8" fillId="2" borderId="4" xfId="0" applyFont="1" applyFill="1" applyBorder="1" applyAlignment="1">
      <alignment horizontal="right" vertical="center" wrapText="1"/>
    </xf>
    <xf numFmtId="0" fontId="8" fillId="2" borderId="5" xfId="0" applyFont="1" applyFill="1" applyBorder="1" applyAlignment="1">
      <alignment horizontal="right" vertical="center" wrapText="1"/>
    </xf>
    <xf numFmtId="9" fontId="8" fillId="2" borderId="3" xfId="0" applyNumberFormat="1" applyFont="1" applyFill="1" applyBorder="1" applyAlignment="1">
      <alignment horizontal="center" vertical="center" wrapText="1"/>
    </xf>
    <xf numFmtId="9" fontId="8" fillId="2" borderId="4" xfId="0" applyNumberFormat="1" applyFont="1" applyFill="1" applyBorder="1" applyAlignment="1">
      <alignment horizontal="center" vertical="center" wrapText="1"/>
    </xf>
    <xf numFmtId="9" fontId="8" fillId="2" borderId="5" xfId="0" applyNumberFormat="1"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6" fillId="4" borderId="8" xfId="0" applyFont="1" applyFill="1" applyBorder="1" applyAlignment="1">
      <alignment horizontal="right" vertical="center" wrapText="1"/>
    </xf>
    <xf numFmtId="0" fontId="6" fillId="4" borderId="10" xfId="0" applyFont="1" applyFill="1" applyBorder="1" applyAlignment="1">
      <alignment horizontal="right" vertical="center" wrapText="1"/>
    </xf>
    <xf numFmtId="0" fontId="6" fillId="4" borderId="9" xfId="0" applyFont="1" applyFill="1" applyBorder="1" applyAlignment="1">
      <alignment horizontal="right" vertical="center" wrapText="1"/>
    </xf>
    <xf numFmtId="0" fontId="6" fillId="6" borderId="8"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6" fillId="7" borderId="9" xfId="0" applyFont="1" applyFill="1" applyBorder="1" applyAlignment="1">
      <alignment horizontal="center" vertical="center" wrapText="1"/>
    </xf>
    <xf numFmtId="0" fontId="6" fillId="7" borderId="10" xfId="0" applyFont="1" applyFill="1" applyBorder="1" applyAlignment="1">
      <alignment horizontal="center" vertical="center" wrapText="1"/>
    </xf>
    <xf numFmtId="9" fontId="8" fillId="2" borderId="8" xfId="0" applyNumberFormat="1" applyFont="1" applyFill="1" applyBorder="1" applyAlignment="1">
      <alignment horizontal="center" vertical="center" wrapText="1"/>
    </xf>
    <xf numFmtId="9" fontId="8" fillId="2" borderId="9" xfId="0" applyNumberFormat="1" applyFont="1" applyFill="1" applyBorder="1" applyAlignment="1">
      <alignment horizontal="center" vertical="center" wrapText="1"/>
    </xf>
    <xf numFmtId="9" fontId="8" fillId="2" borderId="10" xfId="0" applyNumberFormat="1"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3" xfId="0" applyFont="1" applyFill="1" applyBorder="1" applyAlignment="1">
      <alignment horizontal="left" vertical="center" wrapText="1"/>
    </xf>
    <xf numFmtId="0" fontId="8" fillId="2" borderId="5" xfId="0" applyFont="1" applyFill="1" applyBorder="1" applyAlignment="1">
      <alignment horizontal="left" vertical="center" wrapText="1"/>
    </xf>
    <xf numFmtId="17" fontId="9" fillId="2" borderId="3" xfId="0" applyNumberFormat="1" applyFont="1" applyFill="1" applyBorder="1" applyAlignment="1">
      <alignment horizontal="center" vertical="center" wrapText="1"/>
    </xf>
    <xf numFmtId="17" fontId="9" fillId="2" borderId="4" xfId="0" applyNumberFormat="1" applyFont="1" applyFill="1" applyBorder="1" applyAlignment="1">
      <alignment horizontal="center" vertical="center" wrapText="1"/>
    </xf>
    <xf numFmtId="17" fontId="9" fillId="2" borderId="5" xfId="0" applyNumberFormat="1" applyFont="1" applyFill="1" applyBorder="1" applyAlignment="1">
      <alignment horizontal="center" vertical="center" wrapText="1"/>
    </xf>
    <xf numFmtId="0" fontId="8" fillId="2" borderId="4" xfId="0" applyFont="1" applyFill="1" applyBorder="1" applyAlignment="1">
      <alignment horizontal="left" vertical="center" wrapText="1"/>
    </xf>
    <xf numFmtId="0" fontId="6" fillId="4" borderId="8"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5" borderId="8" xfId="0" applyFont="1" applyFill="1" applyBorder="1" applyAlignment="1">
      <alignment horizontal="left" vertical="center" wrapText="1"/>
    </xf>
    <xf numFmtId="0" fontId="6" fillId="5" borderId="9" xfId="0" applyFont="1" applyFill="1" applyBorder="1" applyAlignment="1">
      <alignment horizontal="left" vertical="center" wrapText="1"/>
    </xf>
    <xf numFmtId="0" fontId="6" fillId="5" borderId="10" xfId="0" applyFont="1" applyFill="1" applyBorder="1" applyAlignment="1">
      <alignment horizontal="left" vertical="center" wrapText="1"/>
    </xf>
    <xf numFmtId="0" fontId="6" fillId="9" borderId="8" xfId="0" applyFont="1" applyFill="1" applyBorder="1" applyAlignment="1">
      <alignment horizontal="center" vertical="center" wrapText="1"/>
    </xf>
    <xf numFmtId="0" fontId="6" fillId="9" borderId="9" xfId="0" applyFont="1" applyFill="1" applyBorder="1" applyAlignment="1">
      <alignment horizontal="center" vertical="center" wrapText="1"/>
    </xf>
    <xf numFmtId="0" fontId="6" fillId="9" borderId="10" xfId="0" applyFont="1" applyFill="1" applyBorder="1" applyAlignment="1">
      <alignment horizontal="center" vertical="center" wrapText="1"/>
    </xf>
    <xf numFmtId="9" fontId="8" fillId="9" borderId="3" xfId="0" applyNumberFormat="1" applyFont="1" applyFill="1" applyBorder="1" applyAlignment="1">
      <alignment horizontal="center" vertical="center" wrapText="1"/>
    </xf>
    <xf numFmtId="9" fontId="8" fillId="9" borderId="4" xfId="0" applyNumberFormat="1" applyFont="1" applyFill="1" applyBorder="1" applyAlignment="1">
      <alignment horizontal="center" vertical="center" wrapText="1"/>
    </xf>
    <xf numFmtId="9" fontId="8" fillId="9" borderId="5" xfId="0" applyNumberFormat="1" applyFont="1" applyFill="1" applyBorder="1" applyAlignment="1">
      <alignment horizontal="center" vertical="center" wrapText="1"/>
    </xf>
    <xf numFmtId="166" fontId="8" fillId="9" borderId="3" xfId="0" applyNumberFormat="1" applyFont="1" applyFill="1" applyBorder="1" applyAlignment="1">
      <alignment horizontal="center" vertical="center" wrapText="1"/>
    </xf>
    <xf numFmtId="166" fontId="8" fillId="9" borderId="4" xfId="0" applyNumberFormat="1" applyFont="1" applyFill="1" applyBorder="1" applyAlignment="1">
      <alignment horizontal="center" vertical="center" wrapText="1"/>
    </xf>
    <xf numFmtId="166" fontId="8" fillId="9" borderId="5" xfId="0" applyNumberFormat="1" applyFont="1" applyFill="1" applyBorder="1" applyAlignment="1">
      <alignment horizontal="center" vertical="center" wrapText="1"/>
    </xf>
  </cellXfs>
  <cellStyles count="1">
    <cellStyle name="Normal" xfId="0" builtinId="0"/>
  </cellStyles>
  <dxfs count="1">
    <dxf>
      <fill>
        <patternFill>
          <bgColor theme="8" tint="0.59996337778862885"/>
        </patternFill>
      </fill>
    </dxf>
  </dxfs>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lehpamer/Desktop/Izvje&#353;&#263;e%20o%20provedbi%20Provedbenog%20programa%20Grada%20Zagreba/OBJEDINJENO/Prilog%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Provedbeni program"/>
      <sheetName val="Ključne točke"/>
      <sheetName val="PIVOT RADNA"/>
      <sheetName val="Edit"/>
    </sheetNames>
    <sheetDataSet>
      <sheetData sheetId="0"/>
      <sheetData sheetId="1">
        <row r="2">
          <cell r="W2">
            <v>50434.67</v>
          </cell>
        </row>
        <row r="3">
          <cell r="W3">
            <v>66361.399999999994</v>
          </cell>
        </row>
        <row r="4">
          <cell r="W4">
            <v>9886.19</v>
          </cell>
        </row>
        <row r="8">
          <cell r="W8">
            <v>1094406.6200000001</v>
          </cell>
        </row>
        <row r="9">
          <cell r="W9">
            <v>199084.21</v>
          </cell>
        </row>
        <row r="10">
          <cell r="W10">
            <v>14991.77</v>
          </cell>
        </row>
        <row r="11">
          <cell r="W11">
            <v>265445.62</v>
          </cell>
        </row>
        <row r="12">
          <cell r="W12">
            <v>1925.99</v>
          </cell>
        </row>
        <row r="13">
          <cell r="W13">
            <v>0</v>
          </cell>
        </row>
        <row r="15">
          <cell r="W15">
            <v>0</v>
          </cell>
        </row>
        <row r="16">
          <cell r="W16">
            <v>17511.72</v>
          </cell>
        </row>
        <row r="17">
          <cell r="W17">
            <v>19284.62</v>
          </cell>
        </row>
        <row r="18">
          <cell r="W18">
            <v>0</v>
          </cell>
        </row>
        <row r="19">
          <cell r="W19">
            <v>9801.6789435264436</v>
          </cell>
        </row>
        <row r="20">
          <cell r="W20">
            <v>20097.053553653193</v>
          </cell>
        </row>
        <row r="21">
          <cell r="W21">
            <v>19066.488818103389</v>
          </cell>
        </row>
        <row r="22">
          <cell r="W22">
            <v>27038.529431282765</v>
          </cell>
        </row>
        <row r="23">
          <cell r="W23">
            <v>71378.89309177782</v>
          </cell>
        </row>
        <row r="24">
          <cell r="W24">
            <v>3561.2489216271815</v>
          </cell>
        </row>
        <row r="25">
          <cell r="W25">
            <v>5176.1895281704155</v>
          </cell>
        </row>
        <row r="26">
          <cell r="W26">
            <v>3716238.6356095294</v>
          </cell>
        </row>
        <row r="27">
          <cell r="W27">
            <v>0</v>
          </cell>
        </row>
        <row r="28">
          <cell r="W28">
            <v>0</v>
          </cell>
        </row>
        <row r="29">
          <cell r="W29">
            <v>0</v>
          </cell>
        </row>
        <row r="30">
          <cell r="W30">
            <v>35088.804831110225</v>
          </cell>
        </row>
        <row r="31">
          <cell r="W31">
            <v>1851355</v>
          </cell>
        </row>
        <row r="32">
          <cell r="W32">
            <v>949999.35</v>
          </cell>
        </row>
        <row r="33">
          <cell r="W33">
            <v>349792.41</v>
          </cell>
        </row>
        <row r="34">
          <cell r="W34">
            <v>33406.9</v>
          </cell>
        </row>
        <row r="35">
          <cell r="W35">
            <v>30869.82</v>
          </cell>
        </row>
        <row r="36">
          <cell r="W36">
            <v>644536.9</v>
          </cell>
        </row>
        <row r="37">
          <cell r="W37">
            <v>122855.33</v>
          </cell>
        </row>
        <row r="38">
          <cell r="W38">
            <v>92905.97</v>
          </cell>
        </row>
        <row r="39">
          <cell r="W39">
            <v>104293.64</v>
          </cell>
        </row>
        <row r="40">
          <cell r="W40" t="str">
            <v>195;89;0</v>
          </cell>
        </row>
        <row r="41">
          <cell r="W41">
            <v>193244.41</v>
          </cell>
        </row>
        <row r="42">
          <cell r="W42">
            <v>37935.49</v>
          </cell>
        </row>
        <row r="43">
          <cell r="W43"/>
        </row>
        <row r="44">
          <cell r="W44">
            <v>4739974.9800000004</v>
          </cell>
        </row>
        <row r="45">
          <cell r="W45">
            <v>990172.77</v>
          </cell>
        </row>
        <row r="46">
          <cell r="W46">
            <v>0</v>
          </cell>
        </row>
        <row r="47">
          <cell r="W47">
            <v>955604.22</v>
          </cell>
        </row>
        <row r="48">
          <cell r="W48">
            <v>1327.23</v>
          </cell>
        </row>
        <row r="49">
          <cell r="W49">
            <v>823911.52</v>
          </cell>
        </row>
        <row r="50">
          <cell r="W50">
            <v>0</v>
          </cell>
        </row>
        <row r="51">
          <cell r="W51">
            <v>0</v>
          </cell>
        </row>
        <row r="52">
          <cell r="W52">
            <v>6636.14</v>
          </cell>
        </row>
        <row r="53">
          <cell r="W53">
            <v>25217.33</v>
          </cell>
        </row>
        <row r="54">
          <cell r="W54">
            <v>110952.62</v>
          </cell>
        </row>
        <row r="55">
          <cell r="W55">
            <v>5562277.5499999998</v>
          </cell>
        </row>
        <row r="56">
          <cell r="W56">
            <v>357232.67</v>
          </cell>
        </row>
        <row r="57">
          <cell r="W57">
            <v>857256.62</v>
          </cell>
        </row>
        <row r="58">
          <cell r="W58">
            <v>12029629.91</v>
          </cell>
        </row>
        <row r="59">
          <cell r="W59">
            <v>522167.78</v>
          </cell>
        </row>
        <row r="60">
          <cell r="W60">
            <v>2004289.17</v>
          </cell>
        </row>
        <row r="61">
          <cell r="W61">
            <v>2734502.67</v>
          </cell>
        </row>
        <row r="62">
          <cell r="W62">
            <v>36625.49</v>
          </cell>
        </row>
        <row r="63">
          <cell r="W63">
            <v>0</v>
          </cell>
        </row>
        <row r="64">
          <cell r="W64">
            <v>0</v>
          </cell>
        </row>
        <row r="65">
          <cell r="W65">
            <v>0</v>
          </cell>
        </row>
        <row r="66">
          <cell r="W66">
            <v>15261.06</v>
          </cell>
        </row>
        <row r="67">
          <cell r="W67">
            <v>5363.49</v>
          </cell>
        </row>
        <row r="68">
          <cell r="W68">
            <v>19206.650000000001</v>
          </cell>
        </row>
        <row r="69">
          <cell r="W69">
            <v>553863.65</v>
          </cell>
        </row>
        <row r="70">
          <cell r="W70">
            <v>14000400.890000001</v>
          </cell>
        </row>
        <row r="71">
          <cell r="W71">
            <v>38091.449999999997</v>
          </cell>
        </row>
        <row r="72">
          <cell r="W72">
            <v>11467.39</v>
          </cell>
        </row>
        <row r="73">
          <cell r="W73">
            <v>880897.01</v>
          </cell>
        </row>
        <row r="74">
          <cell r="W74">
            <v>3867.25</v>
          </cell>
        </row>
        <row r="75">
          <cell r="W75">
            <v>1836.39</v>
          </cell>
        </row>
        <row r="76">
          <cell r="W76">
            <v>166658685.88999999</v>
          </cell>
        </row>
        <row r="77">
          <cell r="W77">
            <v>14449050.890000001</v>
          </cell>
        </row>
        <row r="78">
          <cell r="W78">
            <v>3624288.51</v>
          </cell>
        </row>
        <row r="79">
          <cell r="W79">
            <v>9119505.6400000006</v>
          </cell>
        </row>
        <row r="80">
          <cell r="W80">
            <v>611128.15</v>
          </cell>
        </row>
        <row r="81">
          <cell r="W81">
            <v>670295.13</v>
          </cell>
        </row>
        <row r="82">
          <cell r="W82">
            <v>1026910.95</v>
          </cell>
        </row>
        <row r="83">
          <cell r="W83">
            <v>2282288.91</v>
          </cell>
        </row>
        <row r="84">
          <cell r="W84">
            <v>0</v>
          </cell>
        </row>
        <row r="85">
          <cell r="W85">
            <v>3438975.68</v>
          </cell>
        </row>
        <row r="86">
          <cell r="W86">
            <v>370072.09</v>
          </cell>
        </row>
        <row r="87">
          <cell r="W87">
            <v>181132.03</v>
          </cell>
        </row>
        <row r="88">
          <cell r="W88">
            <v>115111993.84999999</v>
          </cell>
        </row>
        <row r="89">
          <cell r="W89">
            <v>114968477.64</v>
          </cell>
        </row>
        <row r="90">
          <cell r="W90">
            <v>407944.42</v>
          </cell>
        </row>
        <row r="91">
          <cell r="W91">
            <v>3085.62</v>
          </cell>
        </row>
        <row r="92">
          <cell r="W92">
            <v>0</v>
          </cell>
        </row>
        <row r="93">
          <cell r="W93">
            <v>3853284.37</v>
          </cell>
        </row>
        <row r="94">
          <cell r="W94">
            <v>51943.8</v>
          </cell>
        </row>
        <row r="95">
          <cell r="W95">
            <v>646384.52</v>
          </cell>
        </row>
        <row r="96">
          <cell r="W96">
            <v>301280.78000000003</v>
          </cell>
        </row>
        <row r="97">
          <cell r="W97">
            <v>1233008.897737076</v>
          </cell>
        </row>
        <row r="98">
          <cell r="W98">
            <v>418770.24221912533</v>
          </cell>
        </row>
        <row r="99">
          <cell r="W99">
            <v>1906.2830977503481</v>
          </cell>
        </row>
        <row r="100">
          <cell r="W100">
            <v>1310306.3454774702</v>
          </cell>
        </row>
        <row r="101">
          <cell r="W101">
            <v>0</v>
          </cell>
        </row>
        <row r="102">
          <cell r="W102">
            <v>774887.96336850489</v>
          </cell>
        </row>
        <row r="103">
          <cell r="W103">
            <v>574052.69095494063</v>
          </cell>
        </row>
        <row r="104">
          <cell r="W104">
            <v>271454.51191187202</v>
          </cell>
        </row>
        <row r="105">
          <cell r="W105">
            <v>4229337.4119052356</v>
          </cell>
        </row>
        <row r="106">
          <cell r="W106">
            <v>570477.38005176187</v>
          </cell>
        </row>
        <row r="107">
          <cell r="W107">
            <v>17311.110226292389</v>
          </cell>
        </row>
        <row r="108">
          <cell r="W108">
            <v>29326.289733890768</v>
          </cell>
        </row>
        <row r="109">
          <cell r="W109">
            <v>0</v>
          </cell>
        </row>
        <row r="110">
          <cell r="W110">
            <v>23890.105514632687</v>
          </cell>
        </row>
        <row r="111">
          <cell r="W111">
            <v>21397.522065166897</v>
          </cell>
        </row>
        <row r="112">
          <cell r="W112">
            <v>5248615.79</v>
          </cell>
        </row>
        <row r="113">
          <cell r="W113">
            <v>25954.077908288538</v>
          </cell>
        </row>
        <row r="114">
          <cell r="W114">
            <v>0</v>
          </cell>
        </row>
        <row r="115">
          <cell r="W115">
            <v>887791.3597451722</v>
          </cell>
        </row>
        <row r="116">
          <cell r="W116">
            <v>5668107.3156811995</v>
          </cell>
        </row>
        <row r="117">
          <cell r="W117">
            <v>160876.69387484237</v>
          </cell>
        </row>
        <row r="118">
          <cell r="W118">
            <v>238901.05514632689</v>
          </cell>
        </row>
        <row r="119">
          <cell r="W119">
            <v>23705.273077178314</v>
          </cell>
        </row>
        <row r="120">
          <cell r="W120">
            <v>210706.46625522597</v>
          </cell>
        </row>
        <row r="121">
          <cell r="W121">
            <v>189320.47382042604</v>
          </cell>
        </row>
        <row r="122">
          <cell r="W122">
            <v>156.13113013471363</v>
          </cell>
        </row>
        <row r="123">
          <cell r="W123">
            <v>31833.565598248057</v>
          </cell>
        </row>
        <row r="124">
          <cell r="W124">
            <v>19908.421262193908</v>
          </cell>
        </row>
        <row r="125">
          <cell r="W125">
            <v>6675.2153427566527</v>
          </cell>
        </row>
        <row r="126">
          <cell r="W126">
            <v>0</v>
          </cell>
        </row>
        <row r="127">
          <cell r="W127">
            <v>68712.168027075444</v>
          </cell>
        </row>
        <row r="128">
          <cell r="W128">
            <v>129746.25788041674</v>
          </cell>
        </row>
        <row r="129">
          <cell r="W129">
            <v>188466.38662154091</v>
          </cell>
        </row>
        <row r="130">
          <cell r="W130">
            <v>325240.62379719951</v>
          </cell>
        </row>
        <row r="131">
          <cell r="W131">
            <v>49349.560023890102</v>
          </cell>
        </row>
        <row r="132">
          <cell r="W132">
            <v>19908.421262193908</v>
          </cell>
        </row>
        <row r="133">
          <cell r="W133">
            <v>21781.069745835819</v>
          </cell>
        </row>
        <row r="134">
          <cell r="W134">
            <v>32640.187139159862</v>
          </cell>
        </row>
        <row r="135">
          <cell r="W135">
            <v>0</v>
          </cell>
        </row>
        <row r="136">
          <cell r="W136">
            <v>13272.280841462605</v>
          </cell>
        </row>
        <row r="137">
          <cell r="W137">
            <v>398168.42524387816</v>
          </cell>
        </row>
        <row r="138">
          <cell r="W138">
            <v>85553.334660561406</v>
          </cell>
        </row>
        <row r="139">
          <cell r="W139">
            <v>32724.413033379784</v>
          </cell>
        </row>
        <row r="140">
          <cell r="W140">
            <v>76979.228880483104</v>
          </cell>
        </row>
        <row r="141">
          <cell r="W141">
            <v>15926.737009755125</v>
          </cell>
        </row>
        <row r="142">
          <cell r="W142"/>
        </row>
        <row r="143">
          <cell r="W143"/>
        </row>
        <row r="144">
          <cell r="W144">
            <v>139657.41986860443</v>
          </cell>
        </row>
        <row r="145">
          <cell r="W145"/>
        </row>
        <row r="146">
          <cell r="W146">
            <v>37392.542305395182</v>
          </cell>
        </row>
        <row r="147">
          <cell r="W147">
            <v>63123.945849094162</v>
          </cell>
        </row>
        <row r="148">
          <cell r="W148"/>
        </row>
        <row r="149">
          <cell r="W149"/>
        </row>
        <row r="150">
          <cell r="W150">
            <v>1371758.23</v>
          </cell>
        </row>
        <row r="151">
          <cell r="W151">
            <v>4905.8331674298224</v>
          </cell>
        </row>
        <row r="152">
          <cell r="W152">
            <v>48971.237640188461</v>
          </cell>
        </row>
        <row r="153">
          <cell r="W153">
            <v>86698.520140686174</v>
          </cell>
        </row>
        <row r="154">
          <cell r="W154">
            <v>0</v>
          </cell>
        </row>
        <row r="155">
          <cell r="W155">
            <v>67813.047979295239</v>
          </cell>
        </row>
        <row r="156">
          <cell r="W156">
            <v>24579.641648417281</v>
          </cell>
        </row>
        <row r="157">
          <cell r="W157">
            <v>0</v>
          </cell>
        </row>
        <row r="158">
          <cell r="W158">
            <v>9036915.223306125</v>
          </cell>
        </row>
        <row r="159">
          <cell r="W159">
            <v>264730.47315681196</v>
          </cell>
        </row>
        <row r="160">
          <cell r="W160">
            <v>185408.68670781073</v>
          </cell>
        </row>
        <row r="161">
          <cell r="W161">
            <v>49524.454177450389</v>
          </cell>
        </row>
        <row r="162">
          <cell r="W162">
            <v>1086677.9043068551</v>
          </cell>
        </row>
        <row r="163">
          <cell r="W163">
            <v>0</v>
          </cell>
        </row>
        <row r="164">
          <cell r="W164">
            <v>485051.4473422257</v>
          </cell>
        </row>
        <row r="165">
          <cell r="W165">
            <v>132722.36512044593</v>
          </cell>
        </row>
        <row r="166">
          <cell r="W166">
            <v>6946292.3883469375</v>
          </cell>
        </row>
        <row r="167">
          <cell r="W167">
            <v>296370.88857920229</v>
          </cell>
        </row>
        <row r="168">
          <cell r="W168">
            <v>10171268.515495386</v>
          </cell>
        </row>
        <row r="169">
          <cell r="W169"/>
        </row>
        <row r="170">
          <cell r="W170">
            <v>9698.3436193509842</v>
          </cell>
        </row>
        <row r="171">
          <cell r="W171">
            <v>439.14791956997811</v>
          </cell>
        </row>
        <row r="172">
          <cell r="W172">
            <v>949.78299820824213</v>
          </cell>
        </row>
        <row r="173">
          <cell r="W173">
            <v>4367935.7887052884</v>
          </cell>
        </row>
        <row r="174">
          <cell r="W174">
            <v>69540331.964961171</v>
          </cell>
        </row>
        <row r="175">
          <cell r="W175">
            <v>95934.138960780401</v>
          </cell>
        </row>
        <row r="176">
          <cell r="W176">
            <v>299473.82042604021</v>
          </cell>
        </row>
        <row r="177">
          <cell r="W177">
            <v>929059.65624792618</v>
          </cell>
        </row>
        <row r="178">
          <cell r="W178">
            <v>480180.3238436525</v>
          </cell>
        </row>
        <row r="179">
          <cell r="W179">
            <v>0</v>
          </cell>
        </row>
        <row r="180">
          <cell r="W180">
            <v>0</v>
          </cell>
        </row>
        <row r="181">
          <cell r="W181">
            <v>0</v>
          </cell>
        </row>
        <row r="182">
          <cell r="W182">
            <v>21686.640122104982</v>
          </cell>
        </row>
        <row r="183">
          <cell r="W183">
            <v>8873.9558033047979</v>
          </cell>
        </row>
        <row r="184">
          <cell r="W184">
            <v>2409.1100935695795</v>
          </cell>
        </row>
        <row r="185">
          <cell r="W185">
            <v>1047108.5008958789</v>
          </cell>
        </row>
        <row r="186">
          <cell r="W186">
            <v>757697.09337049571</v>
          </cell>
        </row>
        <row r="187">
          <cell r="W187">
            <v>297299.09084876237</v>
          </cell>
        </row>
        <row r="188">
          <cell r="W188">
            <v>0</v>
          </cell>
        </row>
        <row r="189">
          <cell r="W189">
            <v>7034.3088459751807</v>
          </cell>
        </row>
        <row r="190">
          <cell r="W190">
            <v>0</v>
          </cell>
        </row>
        <row r="191">
          <cell r="W191">
            <v>23860.938350255488</v>
          </cell>
        </row>
        <row r="192">
          <cell r="W192"/>
        </row>
        <row r="193">
          <cell r="W193"/>
        </row>
        <row r="194">
          <cell r="W194"/>
        </row>
        <row r="195">
          <cell r="W195">
            <v>323476.21872718824</v>
          </cell>
        </row>
        <row r="196">
          <cell r="W196">
            <v>994728.79554051359</v>
          </cell>
        </row>
        <row r="197">
          <cell r="W197">
            <v>222329.45517287144</v>
          </cell>
        </row>
        <row r="198">
          <cell r="W198">
            <v>3939.9907094034106</v>
          </cell>
        </row>
        <row r="199">
          <cell r="W199">
            <v>550224.29092839605</v>
          </cell>
        </row>
        <row r="200">
          <cell r="W200">
            <v>4736492.2702236371</v>
          </cell>
        </row>
        <row r="201">
          <cell r="W201">
            <v>330957.59506271151</v>
          </cell>
        </row>
        <row r="202">
          <cell r="W202">
            <v>603607.57316344802</v>
          </cell>
        </row>
        <row r="203">
          <cell r="W203">
            <v>46566.308315083945</v>
          </cell>
        </row>
        <row r="204">
          <cell r="W204">
            <v>15543.960448603091</v>
          </cell>
        </row>
        <row r="205">
          <cell r="W205">
            <v>797837.92952418863</v>
          </cell>
        </row>
        <row r="206">
          <cell r="W206">
            <v>1947.7656115203397</v>
          </cell>
        </row>
        <row r="207">
          <cell r="W207">
            <v>4745046.9055677215</v>
          </cell>
        </row>
        <row r="208">
          <cell r="W208">
            <v>468515.99575287011</v>
          </cell>
        </row>
        <row r="209">
          <cell r="W209">
            <v>42354.14692414891</v>
          </cell>
        </row>
        <row r="210">
          <cell r="W210">
            <v>102202.72878094099</v>
          </cell>
        </row>
        <row r="211">
          <cell r="W211">
            <v>20057732.93</v>
          </cell>
        </row>
        <row r="212">
          <cell r="W212">
            <v>195628.44</v>
          </cell>
        </row>
        <row r="213">
          <cell r="W213">
            <v>17880247.010000002</v>
          </cell>
        </row>
        <row r="214">
          <cell r="W214">
            <v>1327228.08</v>
          </cell>
        </row>
        <row r="215">
          <cell r="W215">
            <v>1712124.23</v>
          </cell>
        </row>
        <row r="216">
          <cell r="W216">
            <v>1364730.46</v>
          </cell>
        </row>
        <row r="217">
          <cell r="W217">
            <v>140288.01</v>
          </cell>
        </row>
        <row r="218">
          <cell r="W218">
            <v>52915.199999999997</v>
          </cell>
        </row>
        <row r="219">
          <cell r="W219">
            <v>3307.22</v>
          </cell>
        </row>
        <row r="220">
          <cell r="W220">
            <v>7716794.4100000001</v>
          </cell>
        </row>
        <row r="221">
          <cell r="W221">
            <v>0</v>
          </cell>
        </row>
        <row r="222">
          <cell r="W222">
            <v>21590.59</v>
          </cell>
        </row>
        <row r="223">
          <cell r="W223">
            <v>66324.75</v>
          </cell>
        </row>
        <row r="224">
          <cell r="W224">
            <v>131766195.27</v>
          </cell>
        </row>
        <row r="225">
          <cell r="W225">
            <v>22121057.719999999</v>
          </cell>
        </row>
        <row r="226">
          <cell r="W226">
            <v>2081788.45</v>
          </cell>
        </row>
        <row r="227">
          <cell r="W227">
            <v>187537.32828986659</v>
          </cell>
        </row>
        <row r="228">
          <cell r="W228">
            <v>368040.34773375804</v>
          </cell>
        </row>
        <row r="229">
          <cell r="W229">
            <v>257291.02</v>
          </cell>
        </row>
        <row r="230">
          <cell r="W230">
            <v>7637001.2599999998</v>
          </cell>
        </row>
        <row r="231">
          <cell r="W231">
            <v>877813.42358484305</v>
          </cell>
        </row>
        <row r="232">
          <cell r="W232">
            <v>610226.29238834686</v>
          </cell>
        </row>
        <row r="233">
          <cell r="W233">
            <v>330785.05541177251</v>
          </cell>
        </row>
        <row r="234">
          <cell r="W234">
            <v>141129.7524719623</v>
          </cell>
        </row>
        <row r="235">
          <cell r="W235">
            <v>37348.19828787577</v>
          </cell>
        </row>
        <row r="236">
          <cell r="W236">
            <v>686242.62</v>
          </cell>
        </row>
        <row r="237">
          <cell r="W237">
            <v>114332.02070475811</v>
          </cell>
        </row>
        <row r="238">
          <cell r="W238">
            <v>501734.68710597913</v>
          </cell>
        </row>
        <row r="239">
          <cell r="W239">
            <v>287577.06549870595</v>
          </cell>
        </row>
        <row r="240">
          <cell r="W240">
            <v>123299.27</v>
          </cell>
        </row>
        <row r="241">
          <cell r="W241">
            <v>289097.87245338107</v>
          </cell>
        </row>
        <row r="242">
          <cell r="W242">
            <v>130761.51</v>
          </cell>
        </row>
        <row r="243">
          <cell r="W243">
            <v>435032.49</v>
          </cell>
        </row>
        <row r="244">
          <cell r="W244">
            <v>105514.6326896277</v>
          </cell>
        </row>
        <row r="245">
          <cell r="W245"/>
        </row>
        <row r="246">
          <cell r="W246"/>
        </row>
        <row r="247">
          <cell r="W247"/>
        </row>
        <row r="248">
          <cell r="W248"/>
        </row>
        <row r="249">
          <cell r="W249">
            <v>52129056.68</v>
          </cell>
        </row>
        <row r="250">
          <cell r="W250">
            <v>2637942.67</v>
          </cell>
        </row>
        <row r="251">
          <cell r="W251">
            <v>48001.4</v>
          </cell>
        </row>
        <row r="252">
          <cell r="W252">
            <v>45426</v>
          </cell>
        </row>
        <row r="253">
          <cell r="W253">
            <v>1135564.78</v>
          </cell>
        </row>
        <row r="254">
          <cell r="W254">
            <v>2818413.81</v>
          </cell>
        </row>
        <row r="255">
          <cell r="W255">
            <v>390069.15</v>
          </cell>
        </row>
        <row r="268">
          <cell r="W268">
            <v>201477.2</v>
          </cell>
        </row>
        <row r="269">
          <cell r="W269">
            <v>61767.87</v>
          </cell>
        </row>
        <row r="270">
          <cell r="W270">
            <v>0</v>
          </cell>
        </row>
        <row r="271">
          <cell r="W271">
            <v>76182.89</v>
          </cell>
        </row>
        <row r="272">
          <cell r="W272">
            <v>0</v>
          </cell>
        </row>
        <row r="273">
          <cell r="W273">
            <v>11765.88</v>
          </cell>
        </row>
        <row r="274">
          <cell r="W274">
            <v>235582.98493596123</v>
          </cell>
        </row>
        <row r="275">
          <cell r="W275">
            <v>23766.37</v>
          </cell>
        </row>
        <row r="276">
          <cell r="W276">
            <v>2389.0100000000002</v>
          </cell>
        </row>
        <row r="277">
          <cell r="W277">
            <v>43401.89</v>
          </cell>
        </row>
        <row r="278">
          <cell r="W278">
            <v>0</v>
          </cell>
        </row>
        <row r="279">
          <cell r="W279">
            <v>9177.65</v>
          </cell>
        </row>
        <row r="280">
          <cell r="W280">
            <v>56407.19</v>
          </cell>
        </row>
        <row r="281">
          <cell r="W281">
            <v>13272.28</v>
          </cell>
        </row>
        <row r="282">
          <cell r="W282">
            <v>3799.54</v>
          </cell>
        </row>
        <row r="283">
          <cell r="W283">
            <v>1546.22</v>
          </cell>
        </row>
        <row r="284">
          <cell r="W284">
            <v>49089.74</v>
          </cell>
        </row>
        <row r="285">
          <cell r="W285">
            <v>0</v>
          </cell>
        </row>
        <row r="286">
          <cell r="W286">
            <v>6967.59</v>
          </cell>
        </row>
        <row r="287">
          <cell r="W287">
            <v>0</v>
          </cell>
        </row>
        <row r="288">
          <cell r="W288">
            <v>0</v>
          </cell>
        </row>
        <row r="289">
          <cell r="W289">
            <v>1034258.31</v>
          </cell>
        </row>
        <row r="290">
          <cell r="W290">
            <v>0</v>
          </cell>
        </row>
        <row r="291">
          <cell r="W291">
            <v>13272.28</v>
          </cell>
        </row>
        <row r="292">
          <cell r="W292">
            <v>3812.73</v>
          </cell>
        </row>
        <row r="293">
          <cell r="W293">
            <v>5813.25</v>
          </cell>
        </row>
        <row r="294">
          <cell r="W294">
            <v>0</v>
          </cell>
        </row>
        <row r="295">
          <cell r="W295">
            <v>16139.48</v>
          </cell>
        </row>
        <row r="296">
          <cell r="W296">
            <v>31057.14</v>
          </cell>
        </row>
        <row r="297">
          <cell r="W297">
            <v>94233.1939743845</v>
          </cell>
        </row>
        <row r="298">
          <cell r="W298">
            <v>0</v>
          </cell>
        </row>
        <row r="299">
          <cell r="W299">
            <v>4748.6893622669049</v>
          </cell>
        </row>
        <row r="300">
          <cell r="W300">
            <v>143477.84989050365</v>
          </cell>
        </row>
        <row r="301">
          <cell r="W301">
            <v>1869798.9249452518</v>
          </cell>
        </row>
        <row r="302">
          <cell r="W302">
            <v>6101.2675028203594</v>
          </cell>
        </row>
        <row r="303">
          <cell r="W303">
            <v>11552270.844780676</v>
          </cell>
        </row>
        <row r="304">
          <cell r="W304">
            <v>113275.45955272412</v>
          </cell>
        </row>
        <row r="305">
          <cell r="W305">
            <v>609034.02</v>
          </cell>
        </row>
        <row r="306">
          <cell r="W306">
            <v>1286291.57</v>
          </cell>
        </row>
        <row r="307">
          <cell r="W307">
            <v>0</v>
          </cell>
        </row>
        <row r="308">
          <cell r="W308">
            <v>0</v>
          </cell>
        </row>
        <row r="309">
          <cell r="W309">
            <v>0</v>
          </cell>
        </row>
        <row r="310">
          <cell r="W310">
            <v>262194.3</v>
          </cell>
        </row>
        <row r="311">
          <cell r="W311">
            <v>274651.3</v>
          </cell>
        </row>
        <row r="312">
          <cell r="W312" t="str">
            <v>929,06</v>
          </cell>
        </row>
        <row r="313">
          <cell r="W313">
            <v>804361.43</v>
          </cell>
        </row>
        <row r="314">
          <cell r="W314">
            <v>10051.65</v>
          </cell>
        </row>
        <row r="315">
          <cell r="W315">
            <v>22500</v>
          </cell>
        </row>
        <row r="316">
          <cell r="W316"/>
        </row>
        <row r="317">
          <cell r="W317">
            <v>27240.33</v>
          </cell>
        </row>
        <row r="318">
          <cell r="W318">
            <v>0</v>
          </cell>
        </row>
        <row r="319">
          <cell r="W319">
            <v>102943.88</v>
          </cell>
        </row>
        <row r="320">
          <cell r="W320">
            <v>614.42999999999995</v>
          </cell>
        </row>
        <row r="321">
          <cell r="W321">
            <v>341732.19722609333</v>
          </cell>
        </row>
        <row r="322">
          <cell r="W322">
            <v>760613.26697192912</v>
          </cell>
        </row>
        <row r="323">
          <cell r="W323">
            <v>1080967.57</v>
          </cell>
        </row>
        <row r="324">
          <cell r="W324">
            <v>4174805.87</v>
          </cell>
        </row>
        <row r="325">
          <cell r="W325">
            <v>5608.4</v>
          </cell>
        </row>
        <row r="326">
          <cell r="W326">
            <v>37397722.020000003</v>
          </cell>
        </row>
        <row r="327">
          <cell r="W327">
            <v>3517880.55</v>
          </cell>
        </row>
        <row r="328">
          <cell r="W328">
            <v>438757.36</v>
          </cell>
        </row>
        <row r="329">
          <cell r="W329">
            <v>1157342.8700000001</v>
          </cell>
        </row>
        <row r="330">
          <cell r="W330">
            <v>19370061.829999998</v>
          </cell>
        </row>
        <row r="331">
          <cell r="W331">
            <v>1188755.19</v>
          </cell>
        </row>
        <row r="332">
          <cell r="W332">
            <v>3795290.82</v>
          </cell>
        </row>
        <row r="333">
          <cell r="W333">
            <v>142809</v>
          </cell>
        </row>
        <row r="334">
          <cell r="W334">
            <v>83615</v>
          </cell>
        </row>
        <row r="335">
          <cell r="W335">
            <v>302077.11</v>
          </cell>
        </row>
        <row r="336">
          <cell r="W336">
            <v>0</v>
          </cell>
        </row>
        <row r="337">
          <cell r="W337">
            <v>19757.45</v>
          </cell>
        </row>
        <row r="338">
          <cell r="W338">
            <v>131401.69</v>
          </cell>
        </row>
        <row r="339">
          <cell r="W339">
            <v>1370550.15</v>
          </cell>
        </row>
        <row r="340">
          <cell r="W340">
            <v>1024488.05</v>
          </cell>
        </row>
        <row r="341">
          <cell r="W341">
            <v>734503.64</v>
          </cell>
        </row>
        <row r="342">
          <cell r="W342">
            <v>207903.2</v>
          </cell>
        </row>
        <row r="343">
          <cell r="W343">
            <v>559476.47</v>
          </cell>
        </row>
        <row r="344">
          <cell r="W344">
            <v>0</v>
          </cell>
        </row>
        <row r="345">
          <cell r="W345">
            <v>1331586.8484969141</v>
          </cell>
        </row>
        <row r="346">
          <cell r="W346">
            <v>629065.31999999995</v>
          </cell>
        </row>
        <row r="347">
          <cell r="W347">
            <v>1245774.92</v>
          </cell>
        </row>
        <row r="348">
          <cell r="W348">
            <v>49118.59</v>
          </cell>
        </row>
        <row r="351">
          <cell r="W351"/>
        </row>
        <row r="352">
          <cell r="W352">
            <v>65220.29</v>
          </cell>
        </row>
        <row r="353">
          <cell r="W353">
            <v>49439.25</v>
          </cell>
        </row>
        <row r="354">
          <cell r="W354">
            <v>0</v>
          </cell>
        </row>
        <row r="355">
          <cell r="W355">
            <v>48508.17</v>
          </cell>
        </row>
        <row r="356">
          <cell r="W356">
            <v>164687.70000000001</v>
          </cell>
        </row>
        <row r="357">
          <cell r="W357">
            <v>24802.57</v>
          </cell>
        </row>
        <row r="358">
          <cell r="W358">
            <v>823911.52</v>
          </cell>
        </row>
        <row r="359">
          <cell r="W359">
            <v>0</v>
          </cell>
        </row>
        <row r="360">
          <cell r="W360">
            <v>5058195.43</v>
          </cell>
        </row>
        <row r="361">
          <cell r="W361">
            <v>0</v>
          </cell>
        </row>
        <row r="362">
          <cell r="W362">
            <v>2637152.44</v>
          </cell>
        </row>
        <row r="363">
          <cell r="W363">
            <v>27489114.760000002</v>
          </cell>
        </row>
        <row r="364">
          <cell r="W364">
            <v>105514.6326896277</v>
          </cell>
        </row>
        <row r="365">
          <cell r="W365">
            <v>117326.96263852943</v>
          </cell>
        </row>
        <row r="366">
          <cell r="W366">
            <v>131528.30313889441</v>
          </cell>
        </row>
        <row r="367">
          <cell r="W367">
            <v>142809.74185413762</v>
          </cell>
        </row>
        <row r="368">
          <cell r="W368">
            <v>139093.50321852809</v>
          </cell>
        </row>
        <row r="369">
          <cell r="W369">
            <v>107505.47481584709</v>
          </cell>
        </row>
        <row r="370">
          <cell r="W370">
            <v>141880.68219523525</v>
          </cell>
        </row>
        <row r="371">
          <cell r="W371">
            <v>132988.25403145529</v>
          </cell>
        </row>
        <row r="372">
          <cell r="W372">
            <v>148118.65419072268</v>
          </cell>
        </row>
        <row r="373">
          <cell r="W373">
            <v>99940.274736213411</v>
          </cell>
        </row>
        <row r="374">
          <cell r="W374">
            <v>151834.89282633219</v>
          </cell>
        </row>
        <row r="375">
          <cell r="W375">
            <v>119052.35914791956</v>
          </cell>
        </row>
        <row r="376">
          <cell r="W376">
            <v>91976.906231335844</v>
          </cell>
        </row>
        <row r="377">
          <cell r="W377">
            <v>107903.64324109099</v>
          </cell>
        </row>
        <row r="378">
          <cell r="W378">
            <v>45523.923286216734</v>
          </cell>
        </row>
        <row r="379">
          <cell r="W379">
            <v>169752.47196230671</v>
          </cell>
        </row>
        <row r="380">
          <cell r="W380">
            <v>16519.704028137236</v>
          </cell>
        </row>
        <row r="381">
          <cell r="W381">
            <v>6477.86</v>
          </cell>
        </row>
        <row r="382">
          <cell r="W382">
            <v>398168.43</v>
          </cell>
        </row>
        <row r="383">
          <cell r="W383">
            <v>16341.5</v>
          </cell>
        </row>
        <row r="384">
          <cell r="W384">
            <v>6309.51</v>
          </cell>
        </row>
        <row r="385">
          <cell r="W385">
            <v>0</v>
          </cell>
        </row>
        <row r="386">
          <cell r="W386">
            <v>255134.73</v>
          </cell>
        </row>
        <row r="387">
          <cell r="W387">
            <v>3318.07</v>
          </cell>
        </row>
        <row r="388">
          <cell r="W388">
            <v>0</v>
          </cell>
        </row>
        <row r="389">
          <cell r="W389">
            <v>1141008.2858849291</v>
          </cell>
        </row>
        <row r="390">
          <cell r="W390">
            <v>0</v>
          </cell>
        </row>
        <row r="391">
          <cell r="W391">
            <v>1443933.2603357886</v>
          </cell>
        </row>
        <row r="392">
          <cell r="W392">
            <v>917896.02</v>
          </cell>
        </row>
        <row r="393">
          <cell r="W393">
            <v>6478286.1600000001</v>
          </cell>
        </row>
        <row r="394">
          <cell r="W394">
            <v>152761.57999999999</v>
          </cell>
        </row>
        <row r="395">
          <cell r="W395">
            <v>74635.91</v>
          </cell>
        </row>
        <row r="396">
          <cell r="W396">
            <v>8386.42</v>
          </cell>
        </row>
        <row r="397">
          <cell r="W397">
            <v>15434.43</v>
          </cell>
        </row>
        <row r="398">
          <cell r="W398">
            <v>1017117.3734156213</v>
          </cell>
        </row>
        <row r="399">
          <cell r="W399">
            <v>753521.62319994683</v>
          </cell>
        </row>
        <row r="400">
          <cell r="W400">
            <v>526351.81498440506</v>
          </cell>
        </row>
        <row r="401">
          <cell r="W401">
            <v>592706.35078638245</v>
          </cell>
        </row>
        <row r="402">
          <cell r="W402">
            <v>661351.59864622739</v>
          </cell>
        </row>
        <row r="403">
          <cell r="W403">
            <v>456034.5079301878</v>
          </cell>
        </row>
        <row r="404">
          <cell r="W404">
            <v>854522.17930851411</v>
          </cell>
        </row>
        <row r="405">
          <cell r="W405">
            <v>479854.54641980218</v>
          </cell>
        </row>
        <row r="406">
          <cell r="W406">
            <v>615325.20937023009</v>
          </cell>
        </row>
        <row r="407">
          <cell r="W407">
            <v>454181.97756984539</v>
          </cell>
        </row>
        <row r="408">
          <cell r="W408">
            <v>635760.92640520271</v>
          </cell>
        </row>
        <row r="409">
          <cell r="W409">
            <v>193486.99449200343</v>
          </cell>
        </row>
        <row r="410">
          <cell r="W410">
            <v>221998.90636405864</v>
          </cell>
        </row>
        <row r="411">
          <cell r="W411">
            <v>483338.22682327958</v>
          </cell>
        </row>
        <row r="412">
          <cell r="W412">
            <v>231128.72121574092</v>
          </cell>
        </row>
        <row r="413">
          <cell r="W413">
            <v>876047.05554449523</v>
          </cell>
        </row>
        <row r="414">
          <cell r="W414">
            <v>493049.77370761154</v>
          </cell>
        </row>
        <row r="415">
          <cell r="W415">
            <v>688964.09848032368</v>
          </cell>
        </row>
        <row r="416">
          <cell r="W416">
            <v>387550.60057070805</v>
          </cell>
        </row>
        <row r="417">
          <cell r="W417">
            <v>1126816.6434401749</v>
          </cell>
        </row>
        <row r="418">
          <cell r="W418">
            <v>474882.2085075319</v>
          </cell>
        </row>
        <row r="419">
          <cell r="W419">
            <v>1172606.0123432211</v>
          </cell>
        </row>
        <row r="420">
          <cell r="W420">
            <v>1527639.5248523459</v>
          </cell>
        </row>
        <row r="421">
          <cell r="W421">
            <v>738204.2604021501</v>
          </cell>
        </row>
        <row r="422">
          <cell r="W422">
            <v>254429.62373083815</v>
          </cell>
        </row>
        <row r="423">
          <cell r="W423">
            <v>758776.29570641718</v>
          </cell>
        </row>
        <row r="424">
          <cell r="W424">
            <v>164709.00524255092</v>
          </cell>
        </row>
        <row r="425">
          <cell r="W425">
            <v>699316.47753666469</v>
          </cell>
        </row>
        <row r="426">
          <cell r="W426">
            <v>243148.18501559494</v>
          </cell>
        </row>
        <row r="427">
          <cell r="W427">
            <v>403477.33758046321</v>
          </cell>
        </row>
        <row r="428">
          <cell r="W428">
            <v>230804.96383303471</v>
          </cell>
        </row>
        <row r="429">
          <cell r="W429">
            <v>39153.228482314684</v>
          </cell>
        </row>
        <row r="430">
          <cell r="W430">
            <v>406131.79374875571</v>
          </cell>
        </row>
        <row r="431">
          <cell r="W431">
            <v>26544.548410644366</v>
          </cell>
        </row>
        <row r="432">
          <cell r="W432">
            <v>307713.44614772045</v>
          </cell>
        </row>
        <row r="433">
          <cell r="W433">
            <v>459100.26810007292</v>
          </cell>
        </row>
        <row r="434">
          <cell r="W434">
            <v>701216.17758311762</v>
          </cell>
        </row>
        <row r="435">
          <cell r="W435">
            <v>515280.60787046253</v>
          </cell>
        </row>
        <row r="436">
          <cell r="W436">
            <v>1347560.1274138959</v>
          </cell>
        </row>
        <row r="437">
          <cell r="W437">
            <v>746398.11799057666</v>
          </cell>
        </row>
        <row r="438">
          <cell r="W438">
            <v>970209.11407525383</v>
          </cell>
        </row>
        <row r="439">
          <cell r="W439">
            <v>175304.17147786845</v>
          </cell>
        </row>
        <row r="440">
          <cell r="W440">
            <v>435895.88692016719</v>
          </cell>
        </row>
        <row r="441">
          <cell r="W441">
            <v>289914.87955405138</v>
          </cell>
        </row>
        <row r="442">
          <cell r="W442">
            <v>733228.08812794473</v>
          </cell>
        </row>
        <row r="443">
          <cell r="W443">
            <v>355143.27559891163</v>
          </cell>
        </row>
        <row r="444">
          <cell r="W444">
            <v>278401.34580927732</v>
          </cell>
        </row>
        <row r="445">
          <cell r="W445">
            <v>551171.95036166965</v>
          </cell>
        </row>
        <row r="446">
          <cell r="W446">
            <v>153879.09881213083</v>
          </cell>
        </row>
        <row r="447">
          <cell r="W447">
            <v>623456.35543168092</v>
          </cell>
        </row>
        <row r="448">
          <cell r="W448">
            <v>766370.95892229083</v>
          </cell>
        </row>
        <row r="449">
          <cell r="W449">
            <v>7962</v>
          </cell>
        </row>
        <row r="450">
          <cell r="W450">
            <v>0</v>
          </cell>
        </row>
        <row r="451">
          <cell r="W451">
            <v>11315.8643572898</v>
          </cell>
        </row>
        <row r="452">
          <cell r="W452">
            <v>2311133.48</v>
          </cell>
        </row>
        <row r="453">
          <cell r="W453">
            <v>331829</v>
          </cell>
        </row>
        <row r="454">
          <cell r="W454"/>
        </row>
        <row r="455">
          <cell r="W455"/>
        </row>
        <row r="456">
          <cell r="W456">
            <v>4051.87</v>
          </cell>
        </row>
        <row r="457">
          <cell r="W457">
            <v>12446.12</v>
          </cell>
        </row>
        <row r="458">
          <cell r="W458">
            <v>3602.89</v>
          </cell>
        </row>
        <row r="459">
          <cell r="W459">
            <v>21276647.989999998</v>
          </cell>
        </row>
        <row r="460">
          <cell r="W460">
            <v>1182557.6200000001</v>
          </cell>
        </row>
        <row r="461">
          <cell r="W461">
            <v>0</v>
          </cell>
        </row>
        <row r="462">
          <cell r="W462">
            <v>8701754.7300000004</v>
          </cell>
        </row>
        <row r="463">
          <cell r="W463">
            <v>37164128.43</v>
          </cell>
        </row>
        <row r="464">
          <cell r="W464">
            <v>2380324.46</v>
          </cell>
        </row>
        <row r="465">
          <cell r="W465">
            <v>126058389.14</v>
          </cell>
        </row>
        <row r="466">
          <cell r="W466">
            <v>81624</v>
          </cell>
        </row>
        <row r="467">
          <cell r="W467">
            <v>175670.91</v>
          </cell>
        </row>
        <row r="468">
          <cell r="W468">
            <v>285662.62</v>
          </cell>
        </row>
        <row r="469">
          <cell r="W469">
            <v>30609.200000000001</v>
          </cell>
        </row>
        <row r="470">
          <cell r="W470">
            <v>1169254.1100000001</v>
          </cell>
        </row>
        <row r="471">
          <cell r="W471">
            <v>169587.81</v>
          </cell>
        </row>
        <row r="472">
          <cell r="W472">
            <v>7034.31</v>
          </cell>
        </row>
        <row r="473">
          <cell r="W473">
            <v>61798.62</v>
          </cell>
        </row>
        <row r="474">
          <cell r="W474">
            <v>8088771.4000000004</v>
          </cell>
        </row>
        <row r="475">
          <cell r="W475">
            <v>8088771.4000000004</v>
          </cell>
        </row>
        <row r="476">
          <cell r="W476">
            <v>7781064.9199999999</v>
          </cell>
        </row>
        <row r="477">
          <cell r="W477">
            <v>104468.38</v>
          </cell>
        </row>
        <row r="479">
          <cell r="W479">
            <v>12265.66</v>
          </cell>
        </row>
        <row r="480">
          <cell r="W480">
            <v>25880.95</v>
          </cell>
        </row>
        <row r="481">
          <cell r="W481">
            <v>1218236.53</v>
          </cell>
        </row>
        <row r="482">
          <cell r="W482">
            <v>4128.96</v>
          </cell>
        </row>
        <row r="483">
          <cell r="W483">
            <v>178808.6</v>
          </cell>
        </row>
        <row r="484">
          <cell r="W484">
            <v>10286.02</v>
          </cell>
        </row>
        <row r="485">
          <cell r="W485">
            <v>18538.1750613843</v>
          </cell>
        </row>
        <row r="486">
          <cell r="W486">
            <v>1185794.2756652732</v>
          </cell>
        </row>
        <row r="487">
          <cell r="W487">
            <v>56724.4</v>
          </cell>
        </row>
        <row r="488">
          <cell r="W488">
            <v>20000</v>
          </cell>
        </row>
        <row r="489">
          <cell r="W489">
            <v>1010968.71</v>
          </cell>
        </row>
        <row r="490">
          <cell r="W490">
            <v>258791.35</v>
          </cell>
        </row>
        <row r="491">
          <cell r="W491">
            <v>3773298.91</v>
          </cell>
        </row>
        <row r="492">
          <cell r="W492">
            <v>38618.199999999997</v>
          </cell>
        </row>
        <row r="493">
          <cell r="W493">
            <v>19283.3</v>
          </cell>
        </row>
        <row r="494">
          <cell r="W494">
            <v>3114401.27</v>
          </cell>
        </row>
        <row r="495">
          <cell r="W495">
            <v>940837.68398699316</v>
          </cell>
        </row>
        <row r="496">
          <cell r="W496">
            <v>41585674.823810466</v>
          </cell>
        </row>
        <row r="497">
          <cell r="W497">
            <v>3325.0381578074189</v>
          </cell>
        </row>
        <row r="498">
          <cell r="W498">
            <v>6822728.4699999997</v>
          </cell>
        </row>
        <row r="499">
          <cell r="W499">
            <v>87363.06</v>
          </cell>
        </row>
        <row r="500">
          <cell r="W500">
            <v>14390892.26</v>
          </cell>
        </row>
        <row r="501">
          <cell r="W501">
            <v>7177.7</v>
          </cell>
        </row>
        <row r="502">
          <cell r="W502">
            <v>7813434.2400000002</v>
          </cell>
        </row>
        <row r="503">
          <cell r="W503">
            <v>5484549.6100000003</v>
          </cell>
        </row>
        <row r="504">
          <cell r="W504">
            <v>24541247.870000001</v>
          </cell>
        </row>
        <row r="505">
          <cell r="W505">
            <v>81388887.189999998</v>
          </cell>
        </row>
        <row r="506">
          <cell r="W506">
            <v>3327522</v>
          </cell>
        </row>
        <row r="507">
          <cell r="W507"/>
        </row>
        <row r="508">
          <cell r="W508">
            <v>156509.29999999999</v>
          </cell>
        </row>
        <row r="509">
          <cell r="W509">
            <v>55914.43</v>
          </cell>
        </row>
        <row r="510">
          <cell r="W510">
            <v>0</v>
          </cell>
        </row>
        <row r="511">
          <cell r="W511">
            <v>0</v>
          </cell>
        </row>
        <row r="512">
          <cell r="W512">
            <v>0</v>
          </cell>
        </row>
        <row r="513">
          <cell r="W513">
            <v>0</v>
          </cell>
        </row>
        <row r="514">
          <cell r="W514">
            <v>0</v>
          </cell>
        </row>
        <row r="515">
          <cell r="W515">
            <v>3989106.5777423852</v>
          </cell>
        </row>
        <row r="516">
          <cell r="W516">
            <v>2034.3898068883136</v>
          </cell>
        </row>
        <row r="517">
          <cell r="W517">
            <v>852886.89760435326</v>
          </cell>
        </row>
        <row r="518">
          <cell r="W518">
            <v>5805194.3592806421</v>
          </cell>
        </row>
        <row r="519">
          <cell r="W519">
            <v>2743622</v>
          </cell>
        </row>
        <row r="520">
          <cell r="W520">
            <v>1990.84</v>
          </cell>
        </row>
        <row r="521">
          <cell r="W521">
            <v>20916.32</v>
          </cell>
        </row>
        <row r="522">
          <cell r="W522">
            <v>127378674.94</v>
          </cell>
        </row>
        <row r="523">
          <cell r="W523">
            <v>1349643.9498307784</v>
          </cell>
        </row>
        <row r="524">
          <cell r="W524">
            <v>989630.45723007491</v>
          </cell>
        </row>
        <row r="525">
          <cell r="W525">
            <v>1643808.7185612845</v>
          </cell>
        </row>
        <row r="526">
          <cell r="W526">
            <v>1737208.9455172871</v>
          </cell>
        </row>
        <row r="527">
          <cell r="W527">
            <v>2848278.472360475</v>
          </cell>
        </row>
        <row r="528">
          <cell r="W528">
            <v>2270855.9771716767</v>
          </cell>
        </row>
        <row r="529">
          <cell r="W529">
            <v>3619246.6958656842</v>
          </cell>
        </row>
        <row r="530">
          <cell r="W530">
            <v>1817508.3986993162</v>
          </cell>
        </row>
        <row r="531">
          <cell r="W531">
            <v>2135775.0852744044</v>
          </cell>
        </row>
        <row r="532">
          <cell r="W532">
            <v>1373851.4778684715</v>
          </cell>
        </row>
        <row r="533">
          <cell r="W533">
            <v>2655684.0998075521</v>
          </cell>
        </row>
        <row r="534">
          <cell r="W534">
            <v>1443484.556374013</v>
          </cell>
        </row>
        <row r="535">
          <cell r="W535">
            <v>1832337.4689760432</v>
          </cell>
        </row>
        <row r="536">
          <cell r="W536">
            <v>1901384.515229942</v>
          </cell>
        </row>
        <row r="537">
          <cell r="W537">
            <v>1106011.1115535204</v>
          </cell>
        </row>
        <row r="538">
          <cell r="W538">
            <v>6002566.9108766345</v>
          </cell>
        </row>
        <row r="539">
          <cell r="W539">
            <v>2665626.2273541703</v>
          </cell>
        </row>
        <row r="540">
          <cell r="W540">
            <v>207340</v>
          </cell>
        </row>
        <row r="541">
          <cell r="W541">
            <v>27419</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G546"/>
  <sheetViews>
    <sheetView tabSelected="1" zoomScale="60" zoomScaleNormal="60" workbookViewId="0">
      <selection activeCell="AA545" sqref="AA545"/>
    </sheetView>
  </sheetViews>
  <sheetFormatPr defaultRowHeight="15" x14ac:dyDescent="0.2"/>
  <cols>
    <col min="1" max="1" width="15.140625" style="2" customWidth="1"/>
    <col min="2" max="2" width="16.42578125" style="2" customWidth="1"/>
    <col min="3" max="3" width="31.5703125" style="9" hidden="1" customWidth="1"/>
    <col min="4" max="4" width="39.7109375" style="16" customWidth="1"/>
    <col min="5" max="5" width="32.140625" style="8" hidden="1" customWidth="1"/>
    <col min="6" max="7" width="17" style="8" hidden="1" customWidth="1"/>
    <col min="8" max="8" width="9.140625" style="20" customWidth="1"/>
    <col min="9" max="9" width="46" style="8" hidden="1" customWidth="1"/>
    <col min="10" max="10" width="97.140625" style="8" hidden="1" customWidth="1"/>
    <col min="11" max="11" width="24.85546875" style="8" hidden="1" customWidth="1"/>
    <col min="12" max="12" width="25.42578125" style="8" hidden="1" customWidth="1"/>
    <col min="13" max="13" width="28.5703125" style="8" hidden="1" customWidth="1"/>
    <col min="14" max="14" width="27.42578125" style="8" hidden="1" customWidth="1"/>
    <col min="15" max="15" width="20.5703125" style="8" hidden="1" customWidth="1"/>
    <col min="16" max="16" width="55.42578125" style="8" customWidth="1"/>
    <col min="17" max="17" width="12.140625" style="8" customWidth="1"/>
    <col min="18" max="18" width="12.140625" style="8" hidden="1" customWidth="1"/>
    <col min="19" max="19" width="31.85546875" style="11" customWidth="1"/>
    <col min="20" max="20" width="11.5703125" style="2" customWidth="1"/>
    <col min="21" max="21" width="11.85546875" style="2" customWidth="1"/>
    <col min="22" max="24" width="12.140625" style="2" hidden="1" customWidth="1"/>
    <col min="25" max="25" width="12.7109375" style="14" bestFit="1" customWidth="1"/>
    <col min="26" max="26" width="19.140625" style="15" bestFit="1" customWidth="1"/>
    <col min="27" max="27" width="20.42578125" style="15" bestFit="1" customWidth="1"/>
    <col min="28" max="28" width="14.5703125" style="17" customWidth="1"/>
    <col min="29" max="29" width="13.140625" style="17" customWidth="1"/>
    <col min="30" max="30" width="16.28515625" style="14" bestFit="1" customWidth="1"/>
    <col min="31" max="31" width="49.85546875" style="14" customWidth="1"/>
    <col min="32" max="32" width="9.140625" style="13"/>
    <col min="33" max="33" width="15.5703125" style="13" bestFit="1" customWidth="1"/>
    <col min="34" max="16384" width="9.140625" style="7"/>
  </cols>
  <sheetData>
    <row r="1" spans="1:33" ht="41.25" customHeight="1" x14ac:dyDescent="0.2">
      <c r="A1" s="224" t="s">
        <v>1212</v>
      </c>
      <c r="B1" s="225"/>
      <c r="C1" s="225"/>
      <c r="D1" s="225"/>
      <c r="E1" s="225"/>
      <c r="F1" s="225"/>
      <c r="G1" s="225"/>
      <c r="H1" s="225"/>
      <c r="I1" s="225"/>
      <c r="J1" s="225"/>
      <c r="K1" s="225"/>
      <c r="L1" s="225"/>
      <c r="M1" s="225"/>
      <c r="N1" s="225"/>
      <c r="O1" s="225"/>
      <c r="P1" s="225"/>
      <c r="Q1" s="225"/>
      <c r="R1" s="225"/>
      <c r="S1" s="225"/>
      <c r="T1" s="225"/>
      <c r="U1" s="225"/>
      <c r="V1" s="225"/>
      <c r="W1" s="225"/>
      <c r="X1" s="225"/>
      <c r="Y1" s="225"/>
      <c r="Z1" s="225"/>
      <c r="AA1" s="225"/>
      <c r="AB1" s="225"/>
      <c r="AC1" s="225"/>
      <c r="AD1" s="225"/>
      <c r="AE1" s="226"/>
      <c r="AF1" s="132">
        <v>7.5345000000000004</v>
      </c>
    </row>
    <row r="2" spans="1:33" s="19" customFormat="1" ht="37.5" customHeight="1" x14ac:dyDescent="0.25">
      <c r="A2" s="204" t="s">
        <v>1044</v>
      </c>
      <c r="B2" s="205"/>
      <c r="C2" s="227" t="s">
        <v>15</v>
      </c>
      <c r="D2" s="228"/>
      <c r="E2" s="228"/>
      <c r="F2" s="228"/>
      <c r="G2" s="228"/>
      <c r="H2" s="228"/>
      <c r="I2" s="228"/>
      <c r="J2" s="228"/>
      <c r="K2" s="228"/>
      <c r="L2" s="228"/>
      <c r="M2" s="228"/>
      <c r="N2" s="228"/>
      <c r="O2" s="228"/>
      <c r="P2" s="229"/>
      <c r="Q2" s="204" t="s">
        <v>1045</v>
      </c>
      <c r="R2" s="206"/>
      <c r="S2" s="205"/>
      <c r="T2" s="227" t="s">
        <v>1211</v>
      </c>
      <c r="U2" s="228"/>
      <c r="V2" s="228"/>
      <c r="W2" s="228"/>
      <c r="X2" s="228"/>
      <c r="Y2" s="228"/>
      <c r="Z2" s="228"/>
      <c r="AA2" s="228"/>
      <c r="AB2" s="228"/>
      <c r="AC2" s="228"/>
      <c r="AD2" s="228"/>
      <c r="AE2" s="229"/>
      <c r="AF2" s="18"/>
      <c r="AG2" s="18"/>
    </row>
    <row r="3" spans="1:33" ht="37.5" hidden="1" customHeight="1" x14ac:dyDescent="0.2">
      <c r="A3" s="210" t="s">
        <v>1047</v>
      </c>
      <c r="B3" s="211"/>
      <c r="C3" s="211"/>
      <c r="D3" s="211"/>
      <c r="E3" s="211"/>
      <c r="F3" s="211"/>
      <c r="G3" s="211"/>
      <c r="H3" s="211"/>
      <c r="I3" s="211"/>
      <c r="J3" s="211"/>
      <c r="K3" s="211"/>
      <c r="L3" s="211"/>
      <c r="M3" s="211"/>
      <c r="N3" s="211"/>
      <c r="O3" s="212"/>
      <c r="P3" s="207" t="s">
        <v>1046</v>
      </c>
      <c r="Q3" s="208"/>
      <c r="R3" s="208"/>
      <c r="S3" s="208"/>
      <c r="T3" s="208"/>
      <c r="U3" s="208"/>
      <c r="V3" s="208"/>
      <c r="W3" s="208"/>
      <c r="X3" s="209"/>
      <c r="Y3" s="230" t="s">
        <v>1213</v>
      </c>
      <c r="Z3" s="231"/>
      <c r="AA3" s="231"/>
      <c r="AB3" s="231"/>
      <c r="AC3" s="231"/>
      <c r="AD3" s="231"/>
      <c r="AE3" s="232"/>
    </row>
    <row r="4" spans="1:33" ht="120.75" customHeight="1" x14ac:dyDescent="0.2">
      <c r="A4" s="21" t="s">
        <v>593</v>
      </c>
      <c r="B4" s="21" t="s">
        <v>592</v>
      </c>
      <c r="C4" s="21" t="s">
        <v>1</v>
      </c>
      <c r="D4" s="22" t="s">
        <v>779</v>
      </c>
      <c r="E4" s="21" t="s">
        <v>780</v>
      </c>
      <c r="F4" s="21" t="s">
        <v>783</v>
      </c>
      <c r="G4" s="21" t="s">
        <v>782</v>
      </c>
      <c r="H4" s="23" t="s">
        <v>0</v>
      </c>
      <c r="I4" s="21" t="s">
        <v>623</v>
      </c>
      <c r="J4" s="21" t="s">
        <v>2</v>
      </c>
      <c r="K4" s="21" t="s">
        <v>624</v>
      </c>
      <c r="L4" s="21" t="s">
        <v>625</v>
      </c>
      <c r="M4" s="21" t="s">
        <v>626</v>
      </c>
      <c r="N4" s="24" t="s">
        <v>627</v>
      </c>
      <c r="O4" s="25" t="s">
        <v>628</v>
      </c>
      <c r="P4" s="26" t="s">
        <v>1283</v>
      </c>
      <c r="Q4" s="26" t="s">
        <v>1284</v>
      </c>
      <c r="R4" s="26" t="s">
        <v>629</v>
      </c>
      <c r="S4" s="27" t="s">
        <v>630</v>
      </c>
      <c r="T4" s="26" t="s">
        <v>631</v>
      </c>
      <c r="U4" s="26" t="s">
        <v>632</v>
      </c>
      <c r="V4" s="26" t="s">
        <v>633</v>
      </c>
      <c r="W4" s="26" t="s">
        <v>634</v>
      </c>
      <c r="X4" s="26" t="s">
        <v>635</v>
      </c>
      <c r="Y4" s="28" t="s">
        <v>1206</v>
      </c>
      <c r="Z4" s="29" t="s">
        <v>1218</v>
      </c>
      <c r="AA4" s="29" t="s">
        <v>1217</v>
      </c>
      <c r="AB4" s="30" t="s">
        <v>1207</v>
      </c>
      <c r="AC4" s="31" t="s">
        <v>1208</v>
      </c>
      <c r="AD4" s="32" t="s">
        <v>1209</v>
      </c>
      <c r="AE4" s="32" t="s">
        <v>1210</v>
      </c>
      <c r="AF4" s="12"/>
      <c r="AG4" s="12"/>
    </row>
    <row r="5" spans="1:33" ht="63" customHeight="1" x14ac:dyDescent="0.2">
      <c r="A5" s="133" t="s">
        <v>1296</v>
      </c>
      <c r="B5" s="134" t="s">
        <v>1297</v>
      </c>
      <c r="C5" s="78" t="s">
        <v>519</v>
      </c>
      <c r="D5" s="135" t="s">
        <v>715</v>
      </c>
      <c r="E5" s="58" t="s">
        <v>781</v>
      </c>
      <c r="F5" s="35" t="e">
        <f>SUM(G5*Y4)</f>
        <v>#VALUE!</v>
      </c>
      <c r="G5" s="35">
        <f>SUM(I5:I7)</f>
        <v>9591653.8299999982</v>
      </c>
      <c r="H5" s="34" t="s">
        <v>96</v>
      </c>
      <c r="I5" s="35">
        <v>201934.66999999998</v>
      </c>
      <c r="J5" s="58" t="s">
        <v>8</v>
      </c>
      <c r="K5" s="58" t="s">
        <v>636</v>
      </c>
      <c r="L5" s="58" t="s">
        <v>637</v>
      </c>
      <c r="M5" s="58">
        <v>9</v>
      </c>
      <c r="N5" s="58" t="s">
        <v>638</v>
      </c>
      <c r="O5" s="58" t="s">
        <v>638</v>
      </c>
      <c r="P5" s="36" t="s">
        <v>641</v>
      </c>
      <c r="Q5" s="37">
        <v>44896</v>
      </c>
      <c r="R5" s="68">
        <v>45992</v>
      </c>
      <c r="S5" s="38" t="s">
        <v>798</v>
      </c>
      <c r="T5" s="36" t="s">
        <v>799</v>
      </c>
      <c r="U5" s="36" t="s">
        <v>799</v>
      </c>
      <c r="V5" s="36" t="s">
        <v>800</v>
      </c>
      <c r="W5" s="36" t="s">
        <v>801</v>
      </c>
      <c r="X5" s="36" t="s">
        <v>802</v>
      </c>
      <c r="Y5" s="39" t="s">
        <v>1214</v>
      </c>
      <c r="Z5" s="128">
        <f>SUM('[1]Provedbeni program'!$W$2:$W$4)</f>
        <v>126682.26</v>
      </c>
      <c r="AA5" s="128">
        <f>Z5*7.5345</f>
        <v>954487.48797000002</v>
      </c>
      <c r="AB5" s="40" t="s">
        <v>638</v>
      </c>
      <c r="AC5" s="41" t="s">
        <v>1216</v>
      </c>
      <c r="AD5" s="42" t="s">
        <v>1215</v>
      </c>
      <c r="AE5" s="43" t="s">
        <v>1285</v>
      </c>
      <c r="AG5" s="131"/>
    </row>
    <row r="6" spans="1:33" ht="31.5" x14ac:dyDescent="0.2">
      <c r="A6" s="133"/>
      <c r="B6" s="134"/>
      <c r="C6" s="67"/>
      <c r="D6" s="136"/>
      <c r="E6" s="69"/>
      <c r="F6" s="44"/>
      <c r="G6" s="44"/>
      <c r="H6" s="34" t="s">
        <v>97</v>
      </c>
      <c r="I6" s="44">
        <v>9354950.5399999991</v>
      </c>
      <c r="J6" s="69"/>
      <c r="K6" s="69"/>
      <c r="L6" s="69"/>
      <c r="M6" s="69"/>
      <c r="N6" s="69"/>
      <c r="O6" s="69"/>
      <c r="P6" s="36" t="s">
        <v>640</v>
      </c>
      <c r="Q6" s="37">
        <v>44896</v>
      </c>
      <c r="R6" s="73"/>
      <c r="S6" s="38" t="s">
        <v>639</v>
      </c>
      <c r="T6" s="36">
        <v>22</v>
      </c>
      <c r="U6" s="36">
        <v>32</v>
      </c>
      <c r="V6" s="36">
        <v>33</v>
      </c>
      <c r="W6" s="36">
        <v>34</v>
      </c>
      <c r="X6" s="36">
        <v>40</v>
      </c>
      <c r="Y6" s="39">
        <v>22</v>
      </c>
      <c r="Z6" s="129"/>
      <c r="AA6" s="129"/>
      <c r="AB6" s="45"/>
      <c r="AC6" s="46"/>
      <c r="AD6" s="47"/>
      <c r="AE6" s="48"/>
    </row>
    <row r="7" spans="1:33" ht="15.75" x14ac:dyDescent="0.2">
      <c r="A7" s="133"/>
      <c r="B7" s="134"/>
      <c r="C7" s="79"/>
      <c r="D7" s="137"/>
      <c r="E7" s="72"/>
      <c r="F7" s="50"/>
      <c r="G7" s="50"/>
      <c r="H7" s="49" t="s">
        <v>370</v>
      </c>
      <c r="I7" s="50">
        <v>34768.620000000003</v>
      </c>
      <c r="J7" s="72"/>
      <c r="K7" s="72"/>
      <c r="L7" s="72"/>
      <c r="M7" s="72"/>
      <c r="N7" s="72"/>
      <c r="O7" s="72"/>
      <c r="P7" s="51" t="s">
        <v>650</v>
      </c>
      <c r="Q7" s="87"/>
      <c r="R7" s="87"/>
      <c r="S7" s="87"/>
      <c r="T7" s="87"/>
      <c r="U7" s="87"/>
      <c r="V7" s="87"/>
      <c r="W7" s="87"/>
      <c r="X7" s="88"/>
      <c r="Y7" s="39" t="s">
        <v>650</v>
      </c>
      <c r="Z7" s="130"/>
      <c r="AA7" s="130"/>
      <c r="AB7" s="52"/>
      <c r="AC7" s="53"/>
      <c r="AD7" s="54"/>
      <c r="AE7" s="55"/>
    </row>
    <row r="8" spans="1:33" ht="39" customHeight="1" x14ac:dyDescent="0.2">
      <c r="A8" s="133"/>
      <c r="B8" s="133" t="s">
        <v>1298</v>
      </c>
      <c r="C8" s="56" t="s">
        <v>19</v>
      </c>
      <c r="D8" s="135" t="s">
        <v>717</v>
      </c>
      <c r="E8" s="58" t="s">
        <v>1196</v>
      </c>
      <c r="F8" s="35" t="e">
        <f>G8*Y4</f>
        <v>#VALUE!</v>
      </c>
      <c r="G8" s="35">
        <f>SUM(I8:I8)</f>
        <v>30000</v>
      </c>
      <c r="H8" s="59" t="s">
        <v>356</v>
      </c>
      <c r="I8" s="35">
        <v>30000</v>
      </c>
      <c r="J8" s="60" t="s">
        <v>3</v>
      </c>
      <c r="K8" s="58" t="s">
        <v>785</v>
      </c>
      <c r="L8" s="58" t="s">
        <v>637</v>
      </c>
      <c r="M8" s="58" t="s">
        <v>647</v>
      </c>
      <c r="N8" s="58" t="s">
        <v>786</v>
      </c>
      <c r="O8" s="58" t="s">
        <v>638</v>
      </c>
      <c r="P8" s="51" t="s">
        <v>650</v>
      </c>
      <c r="Q8" s="87"/>
      <c r="R8" s="87"/>
      <c r="S8" s="87"/>
      <c r="T8" s="87"/>
      <c r="U8" s="87"/>
      <c r="V8" s="87"/>
      <c r="W8" s="87"/>
      <c r="X8" s="88"/>
      <c r="Y8" s="39" t="s">
        <v>650</v>
      </c>
      <c r="Z8" s="138">
        <v>253090.29</v>
      </c>
      <c r="AA8" s="138">
        <v>1906908.79</v>
      </c>
      <c r="AB8" s="141" t="s">
        <v>638</v>
      </c>
      <c r="AC8" s="147" t="s">
        <v>1216</v>
      </c>
      <c r="AD8" s="144" t="s">
        <v>1215</v>
      </c>
      <c r="AE8" s="144" t="s">
        <v>1332</v>
      </c>
    </row>
    <row r="9" spans="1:33" ht="110.25" customHeight="1" x14ac:dyDescent="0.2">
      <c r="A9" s="133"/>
      <c r="B9" s="133"/>
      <c r="C9" s="78" t="s">
        <v>558</v>
      </c>
      <c r="D9" s="136"/>
      <c r="E9" s="69"/>
      <c r="F9" s="44"/>
      <c r="G9" s="44"/>
      <c r="H9" s="61" t="s">
        <v>210</v>
      </c>
      <c r="I9" s="44">
        <v>89399.26</v>
      </c>
      <c r="J9" s="58"/>
      <c r="K9" s="69"/>
      <c r="L9" s="69"/>
      <c r="M9" s="69"/>
      <c r="N9" s="69"/>
      <c r="O9" s="69"/>
      <c r="P9" s="58" t="s">
        <v>810</v>
      </c>
      <c r="Q9" s="68" t="s">
        <v>809</v>
      </c>
      <c r="R9" s="68">
        <v>45992</v>
      </c>
      <c r="S9" s="74" t="s">
        <v>805</v>
      </c>
      <c r="T9" s="72" t="s">
        <v>806</v>
      </c>
      <c r="U9" s="72" t="s">
        <v>807</v>
      </c>
      <c r="V9" s="72" t="s">
        <v>808</v>
      </c>
      <c r="W9" s="72" t="s">
        <v>808</v>
      </c>
      <c r="X9" s="72" t="s">
        <v>808</v>
      </c>
      <c r="Y9" s="99" t="s">
        <v>1251</v>
      </c>
      <c r="Z9" s="139"/>
      <c r="AA9" s="139"/>
      <c r="AB9" s="142"/>
      <c r="AC9" s="148"/>
      <c r="AD9" s="145"/>
      <c r="AE9" s="145"/>
    </row>
    <row r="10" spans="1:33" ht="94.5" x14ac:dyDescent="0.2">
      <c r="A10" s="133"/>
      <c r="B10" s="133"/>
      <c r="C10" s="67" t="s">
        <v>559</v>
      </c>
      <c r="D10" s="137"/>
      <c r="E10" s="69"/>
      <c r="F10" s="44"/>
      <c r="G10" s="44"/>
      <c r="H10" s="34" t="s">
        <v>211</v>
      </c>
      <c r="I10" s="50">
        <v>828051.42999999993</v>
      </c>
      <c r="J10" s="72"/>
      <c r="K10" s="69"/>
      <c r="L10" s="69"/>
      <c r="M10" s="69"/>
      <c r="N10" s="69"/>
      <c r="O10" s="69"/>
      <c r="P10" s="69" t="s">
        <v>784</v>
      </c>
      <c r="Q10" s="70">
        <v>45261</v>
      </c>
      <c r="R10" s="70">
        <v>45261</v>
      </c>
      <c r="S10" s="38" t="s">
        <v>803</v>
      </c>
      <c r="T10" s="36" t="s">
        <v>804</v>
      </c>
      <c r="U10" s="36" t="s">
        <v>804</v>
      </c>
      <c r="V10" s="162" t="s">
        <v>811</v>
      </c>
      <c r="W10" s="163"/>
      <c r="X10" s="164"/>
      <c r="Y10" s="100" t="s">
        <v>1252</v>
      </c>
      <c r="Z10" s="140"/>
      <c r="AA10" s="140"/>
      <c r="AB10" s="143"/>
      <c r="AC10" s="149"/>
      <c r="AD10" s="146"/>
      <c r="AE10" s="146"/>
    </row>
    <row r="11" spans="1:33" ht="78.75" customHeight="1" x14ac:dyDescent="0.2">
      <c r="A11" s="133"/>
      <c r="B11" s="133"/>
      <c r="C11" s="78" t="s">
        <v>519</v>
      </c>
      <c r="D11" s="33" t="s">
        <v>718</v>
      </c>
      <c r="E11" s="58" t="s">
        <v>787</v>
      </c>
      <c r="F11" s="35" t="e">
        <f>G11*Y4</f>
        <v>#VALUE!</v>
      </c>
      <c r="G11" s="35">
        <f>SUM(I11:I12)</f>
        <v>7399969.5300000003</v>
      </c>
      <c r="H11" s="61" t="s">
        <v>94</v>
      </c>
      <c r="I11" s="35">
        <v>6576785.3200000003</v>
      </c>
      <c r="J11" s="58" t="s">
        <v>8</v>
      </c>
      <c r="K11" s="58" t="s">
        <v>636</v>
      </c>
      <c r="L11" s="58" t="s">
        <v>637</v>
      </c>
      <c r="M11" s="58" t="s">
        <v>788</v>
      </c>
      <c r="N11" s="58" t="s">
        <v>638</v>
      </c>
      <c r="O11" s="58" t="s">
        <v>638</v>
      </c>
      <c r="P11" s="36" t="s">
        <v>1132</v>
      </c>
      <c r="Q11" s="37">
        <v>45992</v>
      </c>
      <c r="R11" s="37">
        <v>45992</v>
      </c>
      <c r="S11" s="38" t="s">
        <v>1127</v>
      </c>
      <c r="T11" s="36" t="s">
        <v>1203</v>
      </c>
      <c r="U11" s="36" t="s">
        <v>1128</v>
      </c>
      <c r="V11" s="36" t="s">
        <v>1129</v>
      </c>
      <c r="W11" s="36" t="s">
        <v>1130</v>
      </c>
      <c r="X11" s="36" t="s">
        <v>1131</v>
      </c>
      <c r="Y11" s="39" t="s">
        <v>1220</v>
      </c>
      <c r="Z11" s="128">
        <f>SUM('[1]Provedbeni program'!$W$8,'[1]Provedbeni program'!$W$9)</f>
        <v>1293490.83</v>
      </c>
      <c r="AA11" s="128">
        <f>Z11*7.5345</f>
        <v>9745806.6586350016</v>
      </c>
      <c r="AB11" s="40" t="s">
        <v>638</v>
      </c>
      <c r="AC11" s="41" t="s">
        <v>1216</v>
      </c>
      <c r="AD11" s="42" t="s">
        <v>1215</v>
      </c>
      <c r="AE11" s="43" t="s">
        <v>1285</v>
      </c>
    </row>
    <row r="12" spans="1:33" ht="31.5" x14ac:dyDescent="0.2">
      <c r="A12" s="133"/>
      <c r="B12" s="133"/>
      <c r="C12" s="79"/>
      <c r="D12" s="81"/>
      <c r="E12" s="72"/>
      <c r="F12" s="50"/>
      <c r="G12" s="50"/>
      <c r="H12" s="49" t="s">
        <v>369</v>
      </c>
      <c r="I12" s="50">
        <v>823184.21</v>
      </c>
      <c r="J12" s="72"/>
      <c r="K12" s="72"/>
      <c r="L12" s="72"/>
      <c r="M12" s="72"/>
      <c r="N12" s="72"/>
      <c r="O12" s="72"/>
      <c r="P12" s="36" t="s">
        <v>643</v>
      </c>
      <c r="Q12" s="37">
        <v>44896</v>
      </c>
      <c r="R12" s="37">
        <v>44896</v>
      </c>
      <c r="S12" s="38" t="s">
        <v>644</v>
      </c>
      <c r="T12" s="36">
        <v>153</v>
      </c>
      <c r="U12" s="36">
        <v>153</v>
      </c>
      <c r="V12" s="36">
        <v>250</v>
      </c>
      <c r="W12" s="36">
        <v>260</v>
      </c>
      <c r="X12" s="36">
        <v>270</v>
      </c>
      <c r="Y12" s="39">
        <v>160</v>
      </c>
      <c r="Z12" s="130"/>
      <c r="AA12" s="130"/>
      <c r="AB12" s="52"/>
      <c r="AC12" s="53"/>
      <c r="AD12" s="54"/>
      <c r="AE12" s="55"/>
    </row>
    <row r="13" spans="1:33" ht="78.75" x14ac:dyDescent="0.2">
      <c r="A13" s="133"/>
      <c r="B13" s="133"/>
      <c r="C13" s="56" t="s">
        <v>558</v>
      </c>
      <c r="D13" s="57" t="s">
        <v>720</v>
      </c>
      <c r="E13" s="36" t="s">
        <v>789</v>
      </c>
      <c r="F13" s="62" t="e">
        <f>G13*Y4</f>
        <v>#VALUE!</v>
      </c>
      <c r="G13" s="62">
        <f>SUM(I13)</f>
        <v>16683.25</v>
      </c>
      <c r="H13" s="59" t="s">
        <v>410</v>
      </c>
      <c r="I13" s="62">
        <v>16683.25</v>
      </c>
      <c r="J13" s="36" t="s">
        <v>15</v>
      </c>
      <c r="K13" s="36" t="s">
        <v>646</v>
      </c>
      <c r="L13" s="36" t="s">
        <v>637</v>
      </c>
      <c r="M13" s="36" t="s">
        <v>647</v>
      </c>
      <c r="N13" s="36" t="s">
        <v>638</v>
      </c>
      <c r="O13" s="36" t="s">
        <v>638</v>
      </c>
      <c r="P13" s="36" t="s">
        <v>645</v>
      </c>
      <c r="Q13" s="37">
        <v>45261</v>
      </c>
      <c r="R13" s="37">
        <v>45261</v>
      </c>
      <c r="S13" s="38" t="s">
        <v>1221</v>
      </c>
      <c r="T13" s="36" t="s">
        <v>650</v>
      </c>
      <c r="U13" s="36" t="s">
        <v>1222</v>
      </c>
      <c r="V13" s="36" t="s">
        <v>637</v>
      </c>
      <c r="W13" s="36" t="s">
        <v>637</v>
      </c>
      <c r="X13" s="36" t="s">
        <v>637</v>
      </c>
      <c r="Y13" s="39" t="s">
        <v>1222</v>
      </c>
      <c r="Z13" s="63">
        <f>SUM('[1]Provedbeni program'!$W$10)</f>
        <v>14991.77</v>
      </c>
      <c r="AA13" s="63">
        <f>Z13*7.5345</f>
        <v>112955.49106500001</v>
      </c>
      <c r="AB13" s="64" t="s">
        <v>638</v>
      </c>
      <c r="AC13" s="65" t="s">
        <v>1216</v>
      </c>
      <c r="AD13" s="66" t="s">
        <v>1223</v>
      </c>
      <c r="AE13" s="39" t="s">
        <v>1285</v>
      </c>
    </row>
    <row r="14" spans="1:33" ht="47.25" x14ac:dyDescent="0.2">
      <c r="A14" s="174" t="s">
        <v>1299</v>
      </c>
      <c r="B14" s="174" t="s">
        <v>1300</v>
      </c>
      <c r="C14" s="218" t="s">
        <v>532</v>
      </c>
      <c r="D14" s="135" t="s">
        <v>722</v>
      </c>
      <c r="E14" s="174" t="s">
        <v>790</v>
      </c>
      <c r="F14" s="180" t="e">
        <f>G14*Y4</f>
        <v>#VALUE!</v>
      </c>
      <c r="G14" s="180">
        <f>SUM(I14:I16)</f>
        <v>1131888.7600000002</v>
      </c>
      <c r="H14" s="61" t="s">
        <v>135</v>
      </c>
      <c r="I14" s="35">
        <v>1075845.6200000001</v>
      </c>
      <c r="J14" s="174" t="s">
        <v>9</v>
      </c>
      <c r="K14" s="174" t="s">
        <v>646</v>
      </c>
      <c r="L14" s="174" t="s">
        <v>637</v>
      </c>
      <c r="M14" s="174" t="s">
        <v>791</v>
      </c>
      <c r="N14" s="174" t="s">
        <v>638</v>
      </c>
      <c r="O14" s="174" t="s">
        <v>638</v>
      </c>
      <c r="P14" s="174" t="s">
        <v>812</v>
      </c>
      <c r="Q14" s="177">
        <v>45992</v>
      </c>
      <c r="R14" s="177">
        <v>45992</v>
      </c>
      <c r="S14" s="38" t="s">
        <v>648</v>
      </c>
      <c r="T14" s="36">
        <v>58</v>
      </c>
      <c r="U14" s="36">
        <v>58</v>
      </c>
      <c r="V14" s="36">
        <v>100</v>
      </c>
      <c r="W14" s="36">
        <v>200</v>
      </c>
      <c r="X14" s="36">
        <v>250</v>
      </c>
      <c r="Y14" s="39">
        <v>58</v>
      </c>
      <c r="Z14" s="159">
        <f>SUM('[1]Provedbeni program'!$W$11:$W$13)</f>
        <v>267371.61</v>
      </c>
      <c r="AA14" s="159">
        <f>Z14*7.5345</f>
        <v>2014511.395545</v>
      </c>
      <c r="AB14" s="156" t="s">
        <v>638</v>
      </c>
      <c r="AC14" s="153" t="s">
        <v>1216</v>
      </c>
      <c r="AD14" s="150" t="s">
        <v>1215</v>
      </c>
      <c r="AE14" s="144" t="s">
        <v>1285</v>
      </c>
    </row>
    <row r="15" spans="1:33" ht="31.5" x14ac:dyDescent="0.2">
      <c r="A15" s="175"/>
      <c r="B15" s="175"/>
      <c r="C15" s="223"/>
      <c r="D15" s="136"/>
      <c r="E15" s="175"/>
      <c r="F15" s="181"/>
      <c r="G15" s="181"/>
      <c r="H15" s="34" t="s">
        <v>136</v>
      </c>
      <c r="I15" s="44">
        <v>54052.29</v>
      </c>
      <c r="J15" s="175"/>
      <c r="K15" s="175"/>
      <c r="L15" s="175"/>
      <c r="M15" s="175"/>
      <c r="N15" s="175"/>
      <c r="O15" s="175"/>
      <c r="P15" s="175"/>
      <c r="Q15" s="178"/>
      <c r="R15" s="178"/>
      <c r="S15" s="38" t="s">
        <v>1133</v>
      </c>
      <c r="T15" s="36" t="s">
        <v>650</v>
      </c>
      <c r="U15" s="36" t="s">
        <v>650</v>
      </c>
      <c r="V15" s="36">
        <v>1</v>
      </c>
      <c r="W15" s="36">
        <v>1</v>
      </c>
      <c r="X15" s="36">
        <v>1</v>
      </c>
      <c r="Y15" s="39" t="s">
        <v>650</v>
      </c>
      <c r="Z15" s="160"/>
      <c r="AA15" s="160"/>
      <c r="AB15" s="157"/>
      <c r="AC15" s="154"/>
      <c r="AD15" s="151"/>
      <c r="AE15" s="145"/>
    </row>
    <row r="16" spans="1:33" ht="15.75" x14ac:dyDescent="0.2">
      <c r="A16" s="175"/>
      <c r="B16" s="175"/>
      <c r="C16" s="219"/>
      <c r="D16" s="137"/>
      <c r="E16" s="176"/>
      <c r="F16" s="182"/>
      <c r="G16" s="182"/>
      <c r="H16" s="49" t="s">
        <v>387</v>
      </c>
      <c r="I16" s="50">
        <v>1990.85</v>
      </c>
      <c r="J16" s="176"/>
      <c r="K16" s="176"/>
      <c r="L16" s="176"/>
      <c r="M16" s="176"/>
      <c r="N16" s="176"/>
      <c r="O16" s="176"/>
      <c r="P16" s="176"/>
      <c r="Q16" s="179"/>
      <c r="R16" s="179"/>
      <c r="S16" s="162" t="s">
        <v>650</v>
      </c>
      <c r="T16" s="163"/>
      <c r="U16" s="163"/>
      <c r="V16" s="163"/>
      <c r="W16" s="163"/>
      <c r="X16" s="164"/>
      <c r="Y16" s="39" t="s">
        <v>650</v>
      </c>
      <c r="Z16" s="161"/>
      <c r="AA16" s="161"/>
      <c r="AB16" s="158"/>
      <c r="AC16" s="155"/>
      <c r="AD16" s="152"/>
      <c r="AE16" s="146"/>
    </row>
    <row r="17" spans="1:31" ht="110.25" x14ac:dyDescent="0.2">
      <c r="A17" s="175"/>
      <c r="B17" s="175"/>
      <c r="C17" s="56" t="s">
        <v>532</v>
      </c>
      <c r="D17" s="57" t="s">
        <v>723</v>
      </c>
      <c r="E17" s="36" t="s">
        <v>792</v>
      </c>
      <c r="F17" s="62" t="e">
        <f>G17*Y4</f>
        <v>#VALUE!</v>
      </c>
      <c r="G17" s="62">
        <f>SUM(I17)</f>
        <v>269072.28000000003</v>
      </c>
      <c r="H17" s="59" t="s">
        <v>129</v>
      </c>
      <c r="I17" s="62">
        <v>269072.28000000003</v>
      </c>
      <c r="J17" s="36" t="s">
        <v>9</v>
      </c>
      <c r="K17" s="36" t="s">
        <v>636</v>
      </c>
      <c r="L17" s="36" t="s">
        <v>637</v>
      </c>
      <c r="M17" s="36">
        <v>4</v>
      </c>
      <c r="N17" s="36" t="s">
        <v>638</v>
      </c>
      <c r="O17" s="36" t="s">
        <v>638</v>
      </c>
      <c r="P17" s="36" t="s">
        <v>651</v>
      </c>
      <c r="Q17" s="37">
        <v>45992</v>
      </c>
      <c r="R17" s="37">
        <v>45992</v>
      </c>
      <c r="S17" s="38" t="s">
        <v>649</v>
      </c>
      <c r="T17" s="36" t="s">
        <v>650</v>
      </c>
      <c r="U17" s="36" t="s">
        <v>650</v>
      </c>
      <c r="V17" s="36">
        <v>40</v>
      </c>
      <c r="W17" s="36">
        <v>100</v>
      </c>
      <c r="X17" s="36">
        <v>200</v>
      </c>
      <c r="Y17" s="39" t="s">
        <v>650</v>
      </c>
      <c r="Z17" s="63">
        <v>0</v>
      </c>
      <c r="AA17" s="63">
        <v>0</v>
      </c>
      <c r="AB17" s="64" t="s">
        <v>841</v>
      </c>
      <c r="AC17" s="65" t="s">
        <v>650</v>
      </c>
      <c r="AD17" s="39" t="s">
        <v>1219</v>
      </c>
      <c r="AE17" s="39" t="s">
        <v>1286</v>
      </c>
    </row>
    <row r="18" spans="1:31" ht="47.25" x14ac:dyDescent="0.2">
      <c r="A18" s="175"/>
      <c r="B18" s="175"/>
      <c r="C18" s="218" t="s">
        <v>532</v>
      </c>
      <c r="D18" s="135" t="s">
        <v>725</v>
      </c>
      <c r="E18" s="174" t="s">
        <v>793</v>
      </c>
      <c r="F18" s="180" t="e">
        <f>G18*Y4</f>
        <v>#VALUE!</v>
      </c>
      <c r="G18" s="180">
        <f>SUM(I18:I38)</f>
        <v>37597702.570000008</v>
      </c>
      <c r="H18" s="61" t="s">
        <v>133</v>
      </c>
      <c r="I18" s="35">
        <v>2666464.9699999997</v>
      </c>
      <c r="J18" s="174" t="s">
        <v>9</v>
      </c>
      <c r="K18" s="174" t="s">
        <v>794</v>
      </c>
      <c r="L18" s="174" t="s">
        <v>637</v>
      </c>
      <c r="M18" s="174" t="s">
        <v>791</v>
      </c>
      <c r="N18" s="174" t="s">
        <v>642</v>
      </c>
      <c r="O18" s="174" t="s">
        <v>642</v>
      </c>
      <c r="P18" s="36" t="s">
        <v>814</v>
      </c>
      <c r="Q18" s="177">
        <v>45992</v>
      </c>
      <c r="R18" s="177">
        <v>45992</v>
      </c>
      <c r="S18" s="38" t="s">
        <v>813</v>
      </c>
      <c r="T18" s="36" t="s">
        <v>650</v>
      </c>
      <c r="U18" s="36">
        <v>187</v>
      </c>
      <c r="V18" s="36">
        <v>187</v>
      </c>
      <c r="W18" s="36">
        <v>190</v>
      </c>
      <c r="X18" s="36">
        <v>190</v>
      </c>
      <c r="Y18" s="39">
        <v>187</v>
      </c>
      <c r="Z18" s="159">
        <f>SUM('[1]Provedbeni program'!$W$15:$W$35)</f>
        <v>7159667.3427287815</v>
      </c>
      <c r="AA18" s="159">
        <f>Z18*7.5345</f>
        <v>53944513.59379001</v>
      </c>
      <c r="AB18" s="156" t="s">
        <v>638</v>
      </c>
      <c r="AC18" s="153" t="s">
        <v>1216</v>
      </c>
      <c r="AD18" s="150" t="s">
        <v>1215</v>
      </c>
      <c r="AE18" s="144" t="s">
        <v>1285</v>
      </c>
    </row>
    <row r="19" spans="1:31" ht="31.5" x14ac:dyDescent="0.2">
      <c r="A19" s="175"/>
      <c r="B19" s="175"/>
      <c r="C19" s="223"/>
      <c r="D19" s="136"/>
      <c r="E19" s="175"/>
      <c r="F19" s="181"/>
      <c r="G19" s="181"/>
      <c r="H19" s="34" t="s">
        <v>384</v>
      </c>
      <c r="I19" s="44">
        <v>1394611.44</v>
      </c>
      <c r="J19" s="175"/>
      <c r="K19" s="175"/>
      <c r="L19" s="175"/>
      <c r="M19" s="175"/>
      <c r="N19" s="175"/>
      <c r="O19" s="175"/>
      <c r="P19" s="36" t="s">
        <v>652</v>
      </c>
      <c r="Q19" s="178"/>
      <c r="R19" s="178"/>
      <c r="S19" s="165" t="s">
        <v>650</v>
      </c>
      <c r="T19" s="166"/>
      <c r="U19" s="166"/>
      <c r="V19" s="166"/>
      <c r="W19" s="166"/>
      <c r="X19" s="167"/>
      <c r="Y19" s="144" t="s">
        <v>650</v>
      </c>
      <c r="Z19" s="160"/>
      <c r="AA19" s="160"/>
      <c r="AB19" s="157"/>
      <c r="AC19" s="154"/>
      <c r="AD19" s="151"/>
      <c r="AE19" s="145"/>
    </row>
    <row r="20" spans="1:31" ht="31.5" x14ac:dyDescent="0.2">
      <c r="A20" s="175"/>
      <c r="B20" s="175"/>
      <c r="C20" s="223"/>
      <c r="D20" s="136"/>
      <c r="E20" s="175"/>
      <c r="F20" s="181"/>
      <c r="G20" s="181"/>
      <c r="H20" s="34" t="s">
        <v>389</v>
      </c>
      <c r="I20" s="44">
        <v>4565043.4000000004</v>
      </c>
      <c r="J20" s="217"/>
      <c r="K20" s="175"/>
      <c r="L20" s="175"/>
      <c r="M20" s="175"/>
      <c r="N20" s="175"/>
      <c r="O20" s="175"/>
      <c r="P20" s="36" t="s">
        <v>795</v>
      </c>
      <c r="Q20" s="178"/>
      <c r="R20" s="178"/>
      <c r="S20" s="168"/>
      <c r="T20" s="169"/>
      <c r="U20" s="169"/>
      <c r="V20" s="169"/>
      <c r="W20" s="169"/>
      <c r="X20" s="170"/>
      <c r="Y20" s="146"/>
      <c r="Z20" s="160"/>
      <c r="AA20" s="160"/>
      <c r="AB20" s="157"/>
      <c r="AC20" s="154"/>
      <c r="AD20" s="151"/>
      <c r="AE20" s="145"/>
    </row>
    <row r="21" spans="1:31" ht="47.25" x14ac:dyDescent="0.2">
      <c r="A21" s="175"/>
      <c r="B21" s="175"/>
      <c r="C21" s="223"/>
      <c r="D21" s="136"/>
      <c r="E21" s="175"/>
      <c r="F21" s="181"/>
      <c r="G21" s="181"/>
      <c r="H21" s="34" t="s">
        <v>390</v>
      </c>
      <c r="I21" s="44">
        <v>398200</v>
      </c>
      <c r="J21" s="216" t="s">
        <v>16</v>
      </c>
      <c r="K21" s="175"/>
      <c r="L21" s="175"/>
      <c r="M21" s="175"/>
      <c r="N21" s="175"/>
      <c r="O21" s="175"/>
      <c r="P21" s="36" t="s">
        <v>650</v>
      </c>
      <c r="Q21" s="179"/>
      <c r="R21" s="179"/>
      <c r="S21" s="38" t="s">
        <v>1134</v>
      </c>
      <c r="T21" s="36" t="s">
        <v>650</v>
      </c>
      <c r="U21" s="36">
        <v>0</v>
      </c>
      <c r="V21" s="36">
        <v>0</v>
      </c>
      <c r="W21" s="36">
        <v>0</v>
      </c>
      <c r="X21" s="36">
        <v>1</v>
      </c>
      <c r="Y21" s="39" t="s">
        <v>650</v>
      </c>
      <c r="Z21" s="160"/>
      <c r="AA21" s="160"/>
      <c r="AB21" s="157"/>
      <c r="AC21" s="154"/>
      <c r="AD21" s="151"/>
      <c r="AE21" s="145"/>
    </row>
    <row r="22" spans="1:31" ht="31.5" x14ac:dyDescent="0.2">
      <c r="A22" s="175"/>
      <c r="B22" s="175"/>
      <c r="C22" s="67" t="s">
        <v>566</v>
      </c>
      <c r="D22" s="136"/>
      <c r="E22" s="175"/>
      <c r="F22" s="181"/>
      <c r="G22" s="181"/>
      <c r="H22" s="34" t="s">
        <v>232</v>
      </c>
      <c r="I22" s="44">
        <v>371905.97</v>
      </c>
      <c r="J22" s="175"/>
      <c r="K22" s="175"/>
      <c r="L22" s="175"/>
      <c r="M22" s="175"/>
      <c r="N22" s="175"/>
      <c r="O22" s="175"/>
      <c r="P22" s="58"/>
      <c r="Q22" s="68"/>
      <c r="R22" s="68"/>
      <c r="S22" s="38" t="s">
        <v>1135</v>
      </c>
      <c r="T22" s="36" t="s">
        <v>650</v>
      </c>
      <c r="U22" s="36">
        <v>100</v>
      </c>
      <c r="V22" s="36">
        <v>100</v>
      </c>
      <c r="W22" s="36">
        <v>90</v>
      </c>
      <c r="X22" s="36">
        <v>80</v>
      </c>
      <c r="Y22" s="39">
        <v>15</v>
      </c>
      <c r="Z22" s="160"/>
      <c r="AA22" s="160"/>
      <c r="AB22" s="157"/>
      <c r="AC22" s="154"/>
      <c r="AD22" s="151"/>
      <c r="AE22" s="145"/>
    </row>
    <row r="23" spans="1:31" ht="31.5" x14ac:dyDescent="0.2">
      <c r="A23" s="175"/>
      <c r="B23" s="175"/>
      <c r="C23" s="223" t="s">
        <v>567</v>
      </c>
      <c r="D23" s="136"/>
      <c r="E23" s="175"/>
      <c r="F23" s="181"/>
      <c r="G23" s="181"/>
      <c r="H23" s="34" t="s">
        <v>425</v>
      </c>
      <c r="I23" s="44">
        <v>147534.66</v>
      </c>
      <c r="J23" s="175"/>
      <c r="K23" s="175"/>
      <c r="L23" s="175"/>
      <c r="M23" s="175"/>
      <c r="N23" s="175"/>
      <c r="O23" s="175"/>
      <c r="P23" s="69"/>
      <c r="Q23" s="70"/>
      <c r="R23" s="70"/>
      <c r="S23" s="38" t="s">
        <v>1136</v>
      </c>
      <c r="T23" s="36" t="s">
        <v>650</v>
      </c>
      <c r="U23" s="36" t="s">
        <v>1137</v>
      </c>
      <c r="V23" s="36" t="s">
        <v>1138</v>
      </c>
      <c r="W23" s="36" t="s">
        <v>1139</v>
      </c>
      <c r="X23" s="36" t="s">
        <v>1139</v>
      </c>
      <c r="Y23" s="39" t="s">
        <v>1224</v>
      </c>
      <c r="Z23" s="160"/>
      <c r="AA23" s="160"/>
      <c r="AB23" s="157"/>
      <c r="AC23" s="154"/>
      <c r="AD23" s="151"/>
      <c r="AE23" s="145"/>
    </row>
    <row r="24" spans="1:31" ht="31.5" x14ac:dyDescent="0.2">
      <c r="A24" s="175"/>
      <c r="B24" s="175"/>
      <c r="C24" s="223"/>
      <c r="D24" s="136"/>
      <c r="E24" s="175"/>
      <c r="F24" s="181"/>
      <c r="G24" s="181"/>
      <c r="H24" s="34" t="s">
        <v>426</v>
      </c>
      <c r="I24" s="44">
        <v>166504.88</v>
      </c>
      <c r="J24" s="175"/>
      <c r="K24" s="175"/>
      <c r="L24" s="175"/>
      <c r="M24" s="175"/>
      <c r="N24" s="175"/>
      <c r="O24" s="175"/>
      <c r="P24" s="69"/>
      <c r="Q24" s="70"/>
      <c r="R24" s="70"/>
      <c r="S24" s="38" t="s">
        <v>1140</v>
      </c>
      <c r="T24" s="36" t="s">
        <v>650</v>
      </c>
      <c r="U24" s="36" t="s">
        <v>1141</v>
      </c>
      <c r="V24" s="36" t="s">
        <v>1139</v>
      </c>
      <c r="W24" s="36" t="s">
        <v>1139</v>
      </c>
      <c r="X24" s="36" t="s">
        <v>1139</v>
      </c>
      <c r="Y24" s="39" t="s">
        <v>1225</v>
      </c>
      <c r="Z24" s="160"/>
      <c r="AA24" s="160"/>
      <c r="AB24" s="157"/>
      <c r="AC24" s="154"/>
      <c r="AD24" s="151"/>
      <c r="AE24" s="145"/>
    </row>
    <row r="25" spans="1:31" ht="15.75" x14ac:dyDescent="0.2">
      <c r="A25" s="175"/>
      <c r="B25" s="175"/>
      <c r="C25" s="223"/>
      <c r="D25" s="136"/>
      <c r="E25" s="175"/>
      <c r="F25" s="181"/>
      <c r="G25" s="181"/>
      <c r="H25" s="34" t="s">
        <v>427</v>
      </c>
      <c r="I25" s="44">
        <v>73793.87</v>
      </c>
      <c r="J25" s="175"/>
      <c r="K25" s="175"/>
      <c r="L25" s="175"/>
      <c r="M25" s="175"/>
      <c r="N25" s="175"/>
      <c r="O25" s="175"/>
      <c r="P25" s="69"/>
      <c r="Q25" s="70"/>
      <c r="R25" s="70"/>
      <c r="S25" s="162" t="s">
        <v>650</v>
      </c>
      <c r="T25" s="163"/>
      <c r="U25" s="163"/>
      <c r="V25" s="163"/>
      <c r="W25" s="163"/>
      <c r="X25" s="164"/>
      <c r="Y25" s="71" t="s">
        <v>650</v>
      </c>
      <c r="Z25" s="160"/>
      <c r="AA25" s="160"/>
      <c r="AB25" s="157"/>
      <c r="AC25" s="154"/>
      <c r="AD25" s="151"/>
      <c r="AE25" s="145"/>
    </row>
    <row r="26" spans="1:31" ht="15.75" x14ac:dyDescent="0.2">
      <c r="A26" s="175"/>
      <c r="B26" s="175"/>
      <c r="C26" s="223"/>
      <c r="D26" s="136"/>
      <c r="E26" s="175"/>
      <c r="F26" s="181"/>
      <c r="G26" s="181"/>
      <c r="H26" s="34" t="s">
        <v>430</v>
      </c>
      <c r="I26" s="44">
        <v>432180.31</v>
      </c>
      <c r="J26" s="175"/>
      <c r="K26" s="175"/>
      <c r="L26" s="175"/>
      <c r="M26" s="175"/>
      <c r="N26" s="175"/>
      <c r="O26" s="175"/>
      <c r="P26" s="69"/>
      <c r="Q26" s="70"/>
      <c r="R26" s="70"/>
      <c r="S26" s="38" t="s">
        <v>1062</v>
      </c>
      <c r="T26" s="36" t="s">
        <v>650</v>
      </c>
      <c r="U26" s="36">
        <v>80</v>
      </c>
      <c r="V26" s="36">
        <v>80</v>
      </c>
      <c r="W26" s="36">
        <v>0</v>
      </c>
      <c r="X26" s="36">
        <v>0</v>
      </c>
      <c r="Y26" s="39">
        <v>55</v>
      </c>
      <c r="Z26" s="160"/>
      <c r="AA26" s="160"/>
      <c r="AB26" s="157"/>
      <c r="AC26" s="154"/>
      <c r="AD26" s="151"/>
      <c r="AE26" s="145"/>
    </row>
    <row r="27" spans="1:31" ht="15.75" x14ac:dyDescent="0.2">
      <c r="A27" s="175"/>
      <c r="B27" s="175"/>
      <c r="C27" s="223"/>
      <c r="D27" s="136"/>
      <c r="E27" s="175"/>
      <c r="F27" s="181"/>
      <c r="G27" s="181"/>
      <c r="H27" s="34" t="s">
        <v>432</v>
      </c>
      <c r="I27" s="44">
        <v>5441.64</v>
      </c>
      <c r="J27" s="175"/>
      <c r="K27" s="175"/>
      <c r="L27" s="175"/>
      <c r="M27" s="175"/>
      <c r="N27" s="175"/>
      <c r="O27" s="175"/>
      <c r="P27" s="72"/>
      <c r="Q27" s="73"/>
      <c r="R27" s="73"/>
      <c r="S27" s="162" t="s">
        <v>650</v>
      </c>
      <c r="T27" s="163"/>
      <c r="U27" s="163"/>
      <c r="V27" s="163"/>
      <c r="W27" s="163"/>
      <c r="X27" s="164"/>
      <c r="Y27" s="71" t="s">
        <v>650</v>
      </c>
      <c r="Z27" s="160"/>
      <c r="AA27" s="160"/>
      <c r="AB27" s="157"/>
      <c r="AC27" s="154"/>
      <c r="AD27" s="151"/>
      <c r="AE27" s="145"/>
    </row>
    <row r="28" spans="1:31" ht="204.75" x14ac:dyDescent="0.2">
      <c r="A28" s="175"/>
      <c r="B28" s="175"/>
      <c r="C28" s="67" t="s">
        <v>568</v>
      </c>
      <c r="D28" s="136"/>
      <c r="E28" s="175"/>
      <c r="F28" s="181"/>
      <c r="G28" s="181"/>
      <c r="H28" s="34" t="s">
        <v>434</v>
      </c>
      <c r="I28" s="44">
        <v>371378.24</v>
      </c>
      <c r="J28" s="175"/>
      <c r="K28" s="175"/>
      <c r="L28" s="175"/>
      <c r="M28" s="175"/>
      <c r="N28" s="175"/>
      <c r="O28" s="175"/>
      <c r="P28" s="36" t="s">
        <v>1051</v>
      </c>
      <c r="Q28" s="37" t="s">
        <v>637</v>
      </c>
      <c r="R28" s="37" t="s">
        <v>637</v>
      </c>
      <c r="S28" s="74" t="s">
        <v>1048</v>
      </c>
      <c r="T28" s="72" t="s">
        <v>650</v>
      </c>
      <c r="U28" s="75" t="s">
        <v>1049</v>
      </c>
      <c r="V28" s="72" t="s">
        <v>1050</v>
      </c>
      <c r="W28" s="72" t="s">
        <v>653</v>
      </c>
      <c r="X28" s="72" t="s">
        <v>653</v>
      </c>
      <c r="Y28" s="39" t="s">
        <v>1226</v>
      </c>
      <c r="Z28" s="160"/>
      <c r="AA28" s="160"/>
      <c r="AB28" s="157"/>
      <c r="AC28" s="154"/>
      <c r="AD28" s="151"/>
      <c r="AE28" s="145"/>
    </row>
    <row r="29" spans="1:31" ht="94.5" x14ac:dyDescent="0.2">
      <c r="A29" s="175"/>
      <c r="B29" s="175"/>
      <c r="C29" s="67" t="s">
        <v>569</v>
      </c>
      <c r="D29" s="136"/>
      <c r="E29" s="175"/>
      <c r="F29" s="181"/>
      <c r="G29" s="181"/>
      <c r="H29" s="34" t="s">
        <v>258</v>
      </c>
      <c r="I29" s="44">
        <v>14816238.640000001</v>
      </c>
      <c r="J29" s="217"/>
      <c r="K29" s="175"/>
      <c r="L29" s="175"/>
      <c r="M29" s="175"/>
      <c r="N29" s="175"/>
      <c r="O29" s="175"/>
      <c r="P29" s="36" t="s">
        <v>1054</v>
      </c>
      <c r="Q29" s="37" t="s">
        <v>637</v>
      </c>
      <c r="R29" s="37" t="s">
        <v>637</v>
      </c>
      <c r="S29" s="38" t="s">
        <v>1052</v>
      </c>
      <c r="T29" s="36" t="s">
        <v>650</v>
      </c>
      <c r="U29" s="76">
        <v>0.59</v>
      </c>
      <c r="V29" s="213" t="s">
        <v>1053</v>
      </c>
      <c r="W29" s="214"/>
      <c r="X29" s="215"/>
      <c r="Y29" s="77">
        <v>0.59</v>
      </c>
      <c r="Z29" s="160"/>
      <c r="AA29" s="160"/>
      <c r="AB29" s="157"/>
      <c r="AC29" s="154"/>
      <c r="AD29" s="151"/>
      <c r="AE29" s="145"/>
    </row>
    <row r="30" spans="1:31" ht="63" x14ac:dyDescent="0.2">
      <c r="A30" s="175"/>
      <c r="B30" s="175"/>
      <c r="C30" s="223" t="s">
        <v>585</v>
      </c>
      <c r="D30" s="136"/>
      <c r="E30" s="175"/>
      <c r="F30" s="181"/>
      <c r="G30" s="181"/>
      <c r="H30" s="34" t="s">
        <v>458</v>
      </c>
      <c r="I30" s="44">
        <v>139624.39000000001</v>
      </c>
      <c r="J30" s="216" t="s">
        <v>17</v>
      </c>
      <c r="K30" s="175"/>
      <c r="L30" s="175"/>
      <c r="M30" s="175"/>
      <c r="N30" s="175"/>
      <c r="O30" s="175"/>
      <c r="P30" s="174" t="s">
        <v>817</v>
      </c>
      <c r="Q30" s="177">
        <v>44682</v>
      </c>
      <c r="R30" s="177">
        <v>44682</v>
      </c>
      <c r="S30" s="38" t="s">
        <v>815</v>
      </c>
      <c r="T30" s="36">
        <v>0</v>
      </c>
      <c r="U30" s="36">
        <v>50</v>
      </c>
      <c r="V30" s="36">
        <v>0</v>
      </c>
      <c r="W30" s="36">
        <v>0</v>
      </c>
      <c r="X30" s="36">
        <v>0</v>
      </c>
      <c r="Y30" s="39">
        <v>57</v>
      </c>
      <c r="Z30" s="160"/>
      <c r="AA30" s="160"/>
      <c r="AB30" s="157"/>
      <c r="AC30" s="154"/>
      <c r="AD30" s="151"/>
      <c r="AE30" s="145"/>
    </row>
    <row r="31" spans="1:31" ht="63" x14ac:dyDescent="0.2">
      <c r="A31" s="175"/>
      <c r="B31" s="175"/>
      <c r="C31" s="223"/>
      <c r="D31" s="136"/>
      <c r="E31" s="175"/>
      <c r="F31" s="181"/>
      <c r="G31" s="181"/>
      <c r="H31" s="34" t="s">
        <v>464</v>
      </c>
      <c r="I31" s="44">
        <v>210000</v>
      </c>
      <c r="J31" s="175"/>
      <c r="K31" s="175"/>
      <c r="L31" s="175"/>
      <c r="M31" s="175"/>
      <c r="N31" s="175"/>
      <c r="O31" s="175"/>
      <c r="P31" s="176"/>
      <c r="Q31" s="179"/>
      <c r="R31" s="179"/>
      <c r="S31" s="38" t="s">
        <v>816</v>
      </c>
      <c r="T31" s="36">
        <v>0</v>
      </c>
      <c r="U31" s="36">
        <v>250</v>
      </c>
      <c r="V31" s="36">
        <v>0</v>
      </c>
      <c r="W31" s="36">
        <v>0</v>
      </c>
      <c r="X31" s="36">
        <v>0</v>
      </c>
      <c r="Y31" s="39">
        <v>368</v>
      </c>
      <c r="Z31" s="160"/>
      <c r="AA31" s="160"/>
      <c r="AB31" s="157"/>
      <c r="AC31" s="154"/>
      <c r="AD31" s="151"/>
      <c r="AE31" s="145"/>
    </row>
    <row r="32" spans="1:31" ht="47.25" x14ac:dyDescent="0.2">
      <c r="A32" s="175"/>
      <c r="B32" s="175"/>
      <c r="C32" s="223"/>
      <c r="D32" s="136"/>
      <c r="E32" s="175"/>
      <c r="F32" s="181"/>
      <c r="G32" s="181"/>
      <c r="H32" s="34" t="s">
        <v>465</v>
      </c>
      <c r="I32" s="44">
        <v>130700</v>
      </c>
      <c r="J32" s="217"/>
      <c r="K32" s="175"/>
      <c r="L32" s="175"/>
      <c r="M32" s="175"/>
      <c r="N32" s="175"/>
      <c r="O32" s="175"/>
      <c r="P32" s="174" t="s">
        <v>820</v>
      </c>
      <c r="Q32" s="177">
        <v>45992</v>
      </c>
      <c r="R32" s="177">
        <v>45992</v>
      </c>
      <c r="S32" s="38" t="s">
        <v>1142</v>
      </c>
      <c r="T32" s="36" t="s">
        <v>650</v>
      </c>
      <c r="U32" s="36">
        <v>34</v>
      </c>
      <c r="V32" s="36">
        <v>45</v>
      </c>
      <c r="W32" s="36">
        <v>45</v>
      </c>
      <c r="X32" s="36">
        <v>45</v>
      </c>
      <c r="Y32" s="39">
        <v>34</v>
      </c>
      <c r="Z32" s="160"/>
      <c r="AA32" s="160"/>
      <c r="AB32" s="157"/>
      <c r="AC32" s="154"/>
      <c r="AD32" s="151"/>
      <c r="AE32" s="145"/>
    </row>
    <row r="33" spans="1:31" ht="63" x14ac:dyDescent="0.2">
      <c r="A33" s="175"/>
      <c r="B33" s="175"/>
      <c r="C33" s="67" t="s">
        <v>570</v>
      </c>
      <c r="D33" s="136"/>
      <c r="E33" s="175"/>
      <c r="F33" s="181"/>
      <c r="G33" s="181"/>
      <c r="H33" s="34" t="s">
        <v>262</v>
      </c>
      <c r="I33" s="44">
        <v>164525.26</v>
      </c>
      <c r="J33" s="216"/>
      <c r="K33" s="175"/>
      <c r="L33" s="175"/>
      <c r="M33" s="175"/>
      <c r="N33" s="175"/>
      <c r="O33" s="175"/>
      <c r="P33" s="176"/>
      <c r="Q33" s="178"/>
      <c r="R33" s="178"/>
      <c r="S33" s="38" t="s">
        <v>1143</v>
      </c>
      <c r="T33" s="36" t="s">
        <v>650</v>
      </c>
      <c r="U33" s="36">
        <v>9</v>
      </c>
      <c r="V33" s="36">
        <v>9</v>
      </c>
      <c r="W33" s="36">
        <v>3</v>
      </c>
      <c r="X33" s="36">
        <v>1</v>
      </c>
      <c r="Y33" s="39">
        <v>17</v>
      </c>
      <c r="Z33" s="160"/>
      <c r="AA33" s="160"/>
      <c r="AB33" s="157"/>
      <c r="AC33" s="154"/>
      <c r="AD33" s="151"/>
      <c r="AE33" s="145"/>
    </row>
    <row r="34" spans="1:31" ht="15.75" x14ac:dyDescent="0.2">
      <c r="A34" s="175"/>
      <c r="B34" s="175"/>
      <c r="C34" s="223" t="s">
        <v>535</v>
      </c>
      <c r="D34" s="136"/>
      <c r="E34" s="175"/>
      <c r="F34" s="181"/>
      <c r="G34" s="181"/>
      <c r="H34" s="34" t="s">
        <v>396</v>
      </c>
      <c r="I34" s="44">
        <v>2004489.5</v>
      </c>
      <c r="J34" s="175"/>
      <c r="K34" s="175"/>
      <c r="L34" s="175"/>
      <c r="M34" s="175"/>
      <c r="N34" s="175"/>
      <c r="O34" s="175"/>
      <c r="P34" s="174" t="s">
        <v>819</v>
      </c>
      <c r="Q34" s="178"/>
      <c r="R34" s="178"/>
      <c r="S34" s="165" t="s">
        <v>650</v>
      </c>
      <c r="T34" s="166"/>
      <c r="U34" s="166"/>
      <c r="V34" s="166"/>
      <c r="W34" s="166"/>
      <c r="X34" s="167"/>
      <c r="Y34" s="144" t="s">
        <v>650</v>
      </c>
      <c r="Z34" s="160"/>
      <c r="AA34" s="160"/>
      <c r="AB34" s="157"/>
      <c r="AC34" s="154"/>
      <c r="AD34" s="151"/>
      <c r="AE34" s="145"/>
    </row>
    <row r="35" spans="1:31" ht="49.5" customHeight="1" x14ac:dyDescent="0.2">
      <c r="A35" s="175"/>
      <c r="B35" s="175"/>
      <c r="C35" s="223"/>
      <c r="D35" s="136"/>
      <c r="E35" s="175"/>
      <c r="F35" s="181"/>
      <c r="G35" s="181"/>
      <c r="H35" s="34" t="s">
        <v>397</v>
      </c>
      <c r="I35" s="44">
        <v>7195861.5999999996</v>
      </c>
      <c r="J35" s="175"/>
      <c r="K35" s="175"/>
      <c r="L35" s="175"/>
      <c r="M35" s="175"/>
      <c r="N35" s="175"/>
      <c r="O35" s="175"/>
      <c r="P35" s="175"/>
      <c r="Q35" s="178"/>
      <c r="R35" s="178"/>
      <c r="S35" s="171"/>
      <c r="T35" s="172"/>
      <c r="U35" s="172"/>
      <c r="V35" s="172"/>
      <c r="W35" s="172"/>
      <c r="X35" s="173"/>
      <c r="Y35" s="145"/>
      <c r="Z35" s="160"/>
      <c r="AA35" s="160"/>
      <c r="AB35" s="157"/>
      <c r="AC35" s="154"/>
      <c r="AD35" s="151"/>
      <c r="AE35" s="145"/>
    </row>
    <row r="36" spans="1:31" ht="15.75" x14ac:dyDescent="0.2">
      <c r="A36" s="175"/>
      <c r="B36" s="175"/>
      <c r="C36" s="223" t="s">
        <v>536</v>
      </c>
      <c r="D36" s="136"/>
      <c r="E36" s="175"/>
      <c r="F36" s="181"/>
      <c r="G36" s="181"/>
      <c r="H36" s="34" t="s">
        <v>160</v>
      </c>
      <c r="I36" s="44">
        <v>2087554.77</v>
      </c>
      <c r="J36" s="175"/>
      <c r="K36" s="175"/>
      <c r="L36" s="175"/>
      <c r="M36" s="175"/>
      <c r="N36" s="175"/>
      <c r="O36" s="175"/>
      <c r="P36" s="175"/>
      <c r="Q36" s="178"/>
      <c r="R36" s="178"/>
      <c r="S36" s="171"/>
      <c r="T36" s="172"/>
      <c r="U36" s="172"/>
      <c r="V36" s="172"/>
      <c r="W36" s="172"/>
      <c r="X36" s="173"/>
      <c r="Y36" s="145"/>
      <c r="Z36" s="160"/>
      <c r="AA36" s="160"/>
      <c r="AB36" s="157"/>
      <c r="AC36" s="154"/>
      <c r="AD36" s="151"/>
      <c r="AE36" s="145"/>
    </row>
    <row r="37" spans="1:31" ht="15.75" x14ac:dyDescent="0.2">
      <c r="A37" s="175"/>
      <c r="B37" s="175"/>
      <c r="C37" s="223"/>
      <c r="D37" s="136"/>
      <c r="E37" s="175"/>
      <c r="F37" s="181"/>
      <c r="G37" s="181"/>
      <c r="H37" s="34" t="s">
        <v>400</v>
      </c>
      <c r="I37" s="44">
        <v>38542.699999999997</v>
      </c>
      <c r="J37" s="175"/>
      <c r="K37" s="175"/>
      <c r="L37" s="175"/>
      <c r="M37" s="175"/>
      <c r="N37" s="175"/>
      <c r="O37" s="175"/>
      <c r="P37" s="175"/>
      <c r="Q37" s="178"/>
      <c r="R37" s="178"/>
      <c r="S37" s="171"/>
      <c r="T37" s="172"/>
      <c r="U37" s="172"/>
      <c r="V37" s="172"/>
      <c r="W37" s="172"/>
      <c r="X37" s="173"/>
      <c r="Y37" s="145"/>
      <c r="Z37" s="160"/>
      <c r="AA37" s="160"/>
      <c r="AB37" s="157"/>
      <c r="AC37" s="154"/>
      <c r="AD37" s="151"/>
      <c r="AE37" s="145"/>
    </row>
    <row r="38" spans="1:31" ht="15.75" x14ac:dyDescent="0.2">
      <c r="A38" s="176"/>
      <c r="B38" s="176"/>
      <c r="C38" s="219"/>
      <c r="D38" s="137"/>
      <c r="E38" s="176"/>
      <c r="F38" s="182"/>
      <c r="G38" s="182"/>
      <c r="H38" s="49" t="s">
        <v>401</v>
      </c>
      <c r="I38" s="50">
        <v>217106.33000000002</v>
      </c>
      <c r="J38" s="176"/>
      <c r="K38" s="176"/>
      <c r="L38" s="176"/>
      <c r="M38" s="176"/>
      <c r="N38" s="176"/>
      <c r="O38" s="176"/>
      <c r="P38" s="176"/>
      <c r="Q38" s="179"/>
      <c r="R38" s="179"/>
      <c r="S38" s="168"/>
      <c r="T38" s="169"/>
      <c r="U38" s="169"/>
      <c r="V38" s="169"/>
      <c r="W38" s="169"/>
      <c r="X38" s="170"/>
      <c r="Y38" s="146"/>
      <c r="Z38" s="161"/>
      <c r="AA38" s="161"/>
      <c r="AB38" s="158"/>
      <c r="AC38" s="155"/>
      <c r="AD38" s="152"/>
      <c r="AE38" s="146"/>
    </row>
    <row r="39" spans="1:31" ht="31.5" x14ac:dyDescent="0.2">
      <c r="A39" s="174" t="s">
        <v>1301</v>
      </c>
      <c r="B39" s="174" t="s">
        <v>1302</v>
      </c>
      <c r="C39" s="78" t="s">
        <v>543</v>
      </c>
      <c r="D39" s="135" t="s">
        <v>726</v>
      </c>
      <c r="E39" s="174" t="s">
        <v>823</v>
      </c>
      <c r="F39" s="180" t="e">
        <f>G39*Y4</f>
        <v>#VALUE!</v>
      </c>
      <c r="G39" s="180">
        <f>SUM(I39:I40)</f>
        <v>5275311.24</v>
      </c>
      <c r="H39" s="61" t="s">
        <v>170</v>
      </c>
      <c r="I39" s="35">
        <v>3119059.66</v>
      </c>
      <c r="J39" s="60" t="s">
        <v>10</v>
      </c>
      <c r="K39" s="174" t="s">
        <v>794</v>
      </c>
      <c r="L39" s="174" t="s">
        <v>637</v>
      </c>
      <c r="M39" s="174" t="s">
        <v>824</v>
      </c>
      <c r="N39" s="174" t="s">
        <v>642</v>
      </c>
      <c r="O39" s="174" t="s">
        <v>642</v>
      </c>
      <c r="P39" s="36" t="s">
        <v>654</v>
      </c>
      <c r="Q39" s="37">
        <v>45992</v>
      </c>
      <c r="R39" s="37">
        <v>45992</v>
      </c>
      <c r="S39" s="38" t="s">
        <v>655</v>
      </c>
      <c r="T39" s="36">
        <v>3</v>
      </c>
      <c r="U39" s="36">
        <v>3</v>
      </c>
      <c r="V39" s="36">
        <v>3</v>
      </c>
      <c r="W39" s="36">
        <v>3</v>
      </c>
      <c r="X39" s="36">
        <v>3</v>
      </c>
      <c r="Y39" s="39">
        <v>3</v>
      </c>
      <c r="Z39" s="159">
        <f>SUM('[1]Provedbeni program'!$W$36:$W$37)</f>
        <v>767392.23</v>
      </c>
      <c r="AA39" s="159">
        <f>Z39*7.5345</f>
        <v>5781916.7569350004</v>
      </c>
      <c r="AB39" s="156" t="s">
        <v>638</v>
      </c>
      <c r="AC39" s="153" t="s">
        <v>1216</v>
      </c>
      <c r="AD39" s="150" t="s">
        <v>1215</v>
      </c>
      <c r="AE39" s="144" t="s">
        <v>1285</v>
      </c>
    </row>
    <row r="40" spans="1:31" ht="47.25" x14ac:dyDescent="0.2">
      <c r="A40" s="176"/>
      <c r="B40" s="176"/>
      <c r="C40" s="79" t="s">
        <v>519</v>
      </c>
      <c r="D40" s="137"/>
      <c r="E40" s="176"/>
      <c r="F40" s="182"/>
      <c r="G40" s="182"/>
      <c r="H40" s="49" t="s">
        <v>95</v>
      </c>
      <c r="I40" s="50">
        <v>2156251.58</v>
      </c>
      <c r="J40" s="80" t="s">
        <v>8</v>
      </c>
      <c r="K40" s="176"/>
      <c r="L40" s="176"/>
      <c r="M40" s="176"/>
      <c r="N40" s="176"/>
      <c r="O40" s="176"/>
      <c r="P40" s="36" t="s">
        <v>822</v>
      </c>
      <c r="Q40" s="37">
        <v>45992</v>
      </c>
      <c r="R40" s="37">
        <v>45992</v>
      </c>
      <c r="S40" s="38" t="s">
        <v>821</v>
      </c>
      <c r="T40" s="36" t="s">
        <v>650</v>
      </c>
      <c r="U40" s="36">
        <v>1</v>
      </c>
      <c r="V40" s="36">
        <v>5</v>
      </c>
      <c r="W40" s="36">
        <v>5</v>
      </c>
      <c r="X40" s="36">
        <v>5</v>
      </c>
      <c r="Y40" s="39">
        <v>0</v>
      </c>
      <c r="Z40" s="161"/>
      <c r="AA40" s="161"/>
      <c r="AB40" s="158"/>
      <c r="AC40" s="155"/>
      <c r="AD40" s="152"/>
      <c r="AE40" s="146"/>
    </row>
    <row r="41" spans="1:31" ht="141.75" x14ac:dyDescent="0.2">
      <c r="A41" s="174" t="s">
        <v>1303</v>
      </c>
      <c r="B41" s="174" t="s">
        <v>1304</v>
      </c>
      <c r="C41" s="56" t="s">
        <v>520</v>
      </c>
      <c r="D41" s="81" t="s">
        <v>728</v>
      </c>
      <c r="E41" s="36" t="s">
        <v>825</v>
      </c>
      <c r="F41" s="62" t="e">
        <f>G41*Y4</f>
        <v>#VALUE!</v>
      </c>
      <c r="G41" s="62">
        <f>I41</f>
        <v>403571.17</v>
      </c>
      <c r="H41" s="59" t="s">
        <v>100</v>
      </c>
      <c r="I41" s="62">
        <v>403571.17</v>
      </c>
      <c r="J41" s="36" t="s">
        <v>8</v>
      </c>
      <c r="K41" s="36" t="s">
        <v>794</v>
      </c>
      <c r="L41" s="36" t="s">
        <v>637</v>
      </c>
      <c r="M41" s="36">
        <v>15</v>
      </c>
      <c r="N41" s="36" t="s">
        <v>638</v>
      </c>
      <c r="O41" s="36" t="s">
        <v>642</v>
      </c>
      <c r="P41" s="36" t="s">
        <v>656</v>
      </c>
      <c r="Q41" s="37">
        <v>45992</v>
      </c>
      <c r="R41" s="37">
        <v>45992</v>
      </c>
      <c r="S41" s="38" t="s">
        <v>826</v>
      </c>
      <c r="T41" s="36" t="s">
        <v>827</v>
      </c>
      <c r="U41" s="36" t="s">
        <v>828</v>
      </c>
      <c r="V41" s="36" t="s">
        <v>828</v>
      </c>
      <c r="W41" s="36" t="s">
        <v>829</v>
      </c>
      <c r="X41" s="36" t="s">
        <v>829</v>
      </c>
      <c r="Y41" s="39" t="s">
        <v>1227</v>
      </c>
      <c r="Z41" s="63">
        <f>SUM('[1]Provedbeni program'!$W$38)</f>
        <v>92905.97</v>
      </c>
      <c r="AA41" s="63">
        <f>Z41*7.5345</f>
        <v>700000.03096500004</v>
      </c>
      <c r="AB41" s="64" t="s">
        <v>638</v>
      </c>
      <c r="AC41" s="65" t="s">
        <v>1216</v>
      </c>
      <c r="AD41" s="66" t="s">
        <v>1215</v>
      </c>
      <c r="AE41" s="39" t="s">
        <v>1285</v>
      </c>
    </row>
    <row r="42" spans="1:31" ht="189" x14ac:dyDescent="0.2">
      <c r="A42" s="175"/>
      <c r="B42" s="175"/>
      <c r="C42" s="56" t="s">
        <v>520</v>
      </c>
      <c r="D42" s="57" t="s">
        <v>729</v>
      </c>
      <c r="E42" s="36" t="s">
        <v>830</v>
      </c>
      <c r="F42" s="62" t="e">
        <f>G42*Y4</f>
        <v>#VALUE!</v>
      </c>
      <c r="G42" s="62">
        <f>I42</f>
        <v>1118522.8</v>
      </c>
      <c r="H42" s="49" t="s">
        <v>99</v>
      </c>
      <c r="I42" s="50">
        <v>1118522.8</v>
      </c>
      <c r="J42" s="36" t="s">
        <v>8</v>
      </c>
      <c r="K42" s="36" t="s">
        <v>831</v>
      </c>
      <c r="L42" s="36" t="s">
        <v>637</v>
      </c>
      <c r="M42" s="36">
        <v>2</v>
      </c>
      <c r="N42" s="36" t="s">
        <v>638</v>
      </c>
      <c r="O42" s="36" t="s">
        <v>638</v>
      </c>
      <c r="P42" s="36" t="s">
        <v>657</v>
      </c>
      <c r="Q42" s="37">
        <v>45261</v>
      </c>
      <c r="R42" s="37">
        <v>45992</v>
      </c>
      <c r="S42" s="38" t="s">
        <v>832</v>
      </c>
      <c r="T42" s="36" t="s">
        <v>833</v>
      </c>
      <c r="U42" s="36" t="s">
        <v>834</v>
      </c>
      <c r="V42" s="36" t="s">
        <v>835</v>
      </c>
      <c r="W42" s="36" t="s">
        <v>836</v>
      </c>
      <c r="X42" s="36" t="s">
        <v>837</v>
      </c>
      <c r="Y42" s="39" t="s">
        <v>1228</v>
      </c>
      <c r="Z42" s="63">
        <f>SUM('[1]Provedbeni program'!$W$39)</f>
        <v>104293.64</v>
      </c>
      <c r="AA42" s="63">
        <f>Z42*7.5345</f>
        <v>785800.43058000004</v>
      </c>
      <c r="AB42" s="64" t="s">
        <v>638</v>
      </c>
      <c r="AC42" s="65" t="s">
        <v>1216</v>
      </c>
      <c r="AD42" s="66" t="s">
        <v>1223</v>
      </c>
      <c r="AE42" s="39" t="s">
        <v>1287</v>
      </c>
    </row>
    <row r="43" spans="1:31" ht="94.5" x14ac:dyDescent="0.2">
      <c r="A43" s="175"/>
      <c r="B43" s="175"/>
      <c r="C43" s="218" t="s">
        <v>525</v>
      </c>
      <c r="D43" s="135" t="s">
        <v>730</v>
      </c>
      <c r="E43" s="174" t="s">
        <v>838</v>
      </c>
      <c r="F43" s="180" t="e">
        <f>G43*Y4</f>
        <v>#VALUE!</v>
      </c>
      <c r="G43" s="180">
        <f>SUM(I43:I46)</f>
        <v>1681071.36</v>
      </c>
      <c r="H43" s="61" t="s">
        <v>112</v>
      </c>
      <c r="I43" s="35">
        <v>462021.85</v>
      </c>
      <c r="J43" s="174" t="s">
        <v>8</v>
      </c>
      <c r="K43" s="174" t="s">
        <v>839</v>
      </c>
      <c r="L43" s="174" t="s">
        <v>637</v>
      </c>
      <c r="M43" s="174" t="s">
        <v>840</v>
      </c>
      <c r="N43" s="174" t="s">
        <v>638</v>
      </c>
      <c r="O43" s="174" t="s">
        <v>841</v>
      </c>
      <c r="P43" s="36" t="s">
        <v>658</v>
      </c>
      <c r="Q43" s="37">
        <v>45261</v>
      </c>
      <c r="R43" s="177">
        <v>45992</v>
      </c>
      <c r="S43" s="38" t="s">
        <v>842</v>
      </c>
      <c r="T43" s="36" t="s">
        <v>843</v>
      </c>
      <c r="U43" s="36" t="s">
        <v>844</v>
      </c>
      <c r="V43" s="36" t="s">
        <v>845</v>
      </c>
      <c r="W43" s="36" t="s">
        <v>846</v>
      </c>
      <c r="X43" s="36" t="s">
        <v>847</v>
      </c>
      <c r="Y43" s="39" t="s">
        <v>1229</v>
      </c>
      <c r="Z43" s="159">
        <f>SUM('[1]Provedbeni program'!$W$40:$W$43)</f>
        <v>231179.9</v>
      </c>
      <c r="AA43" s="159">
        <f>Z43*7.5345</f>
        <v>1741824.95655</v>
      </c>
      <c r="AB43" s="156" t="s">
        <v>638</v>
      </c>
      <c r="AC43" s="153" t="s">
        <v>1216</v>
      </c>
      <c r="AD43" s="150" t="s">
        <v>1215</v>
      </c>
      <c r="AE43" s="144" t="s">
        <v>1287</v>
      </c>
    </row>
    <row r="44" spans="1:31" ht="47.25" x14ac:dyDescent="0.2">
      <c r="A44" s="175"/>
      <c r="B44" s="175"/>
      <c r="C44" s="223"/>
      <c r="D44" s="136"/>
      <c r="E44" s="175"/>
      <c r="F44" s="181"/>
      <c r="G44" s="181"/>
      <c r="H44" s="34" t="s">
        <v>113</v>
      </c>
      <c r="I44" s="44">
        <v>1125744.4100000001</v>
      </c>
      <c r="J44" s="175"/>
      <c r="K44" s="175"/>
      <c r="L44" s="175"/>
      <c r="M44" s="175"/>
      <c r="N44" s="175"/>
      <c r="O44" s="175"/>
      <c r="P44" s="36" t="s">
        <v>665</v>
      </c>
      <c r="Q44" s="37">
        <v>45261</v>
      </c>
      <c r="R44" s="178"/>
      <c r="S44" s="38" t="s">
        <v>659</v>
      </c>
      <c r="T44" s="36" t="s">
        <v>660</v>
      </c>
      <c r="U44" s="36" t="s">
        <v>661</v>
      </c>
      <c r="V44" s="36" t="s">
        <v>662</v>
      </c>
      <c r="W44" s="36" t="s">
        <v>663</v>
      </c>
      <c r="X44" s="36" t="s">
        <v>664</v>
      </c>
      <c r="Y44" s="39" t="s">
        <v>661</v>
      </c>
      <c r="Z44" s="160"/>
      <c r="AA44" s="160"/>
      <c r="AB44" s="157"/>
      <c r="AC44" s="154"/>
      <c r="AD44" s="151"/>
      <c r="AE44" s="145"/>
    </row>
    <row r="45" spans="1:31" ht="15.75" x14ac:dyDescent="0.2">
      <c r="A45" s="175"/>
      <c r="B45" s="175"/>
      <c r="C45" s="223"/>
      <c r="D45" s="136"/>
      <c r="E45" s="175"/>
      <c r="F45" s="181"/>
      <c r="G45" s="181"/>
      <c r="H45" s="34" t="s">
        <v>373</v>
      </c>
      <c r="I45" s="44">
        <v>93172.38</v>
      </c>
      <c r="J45" s="175"/>
      <c r="K45" s="175"/>
      <c r="L45" s="175"/>
      <c r="M45" s="175"/>
      <c r="N45" s="175"/>
      <c r="O45" s="175"/>
      <c r="P45" s="174" t="s">
        <v>650</v>
      </c>
      <c r="Q45" s="177" t="s">
        <v>650</v>
      </c>
      <c r="R45" s="178"/>
      <c r="S45" s="38" t="s">
        <v>1144</v>
      </c>
      <c r="T45" s="36" t="s">
        <v>650</v>
      </c>
      <c r="U45" s="36">
        <v>90</v>
      </c>
      <c r="V45" s="36">
        <v>90</v>
      </c>
      <c r="W45" s="36">
        <v>0</v>
      </c>
      <c r="X45" s="36">
        <v>0</v>
      </c>
      <c r="Y45" s="39">
        <v>90</v>
      </c>
      <c r="Z45" s="160"/>
      <c r="AA45" s="160"/>
      <c r="AB45" s="157"/>
      <c r="AC45" s="154"/>
      <c r="AD45" s="151"/>
      <c r="AE45" s="145"/>
    </row>
    <row r="46" spans="1:31" ht="15.75" x14ac:dyDescent="0.2">
      <c r="A46" s="175"/>
      <c r="B46" s="175"/>
      <c r="C46" s="219"/>
      <c r="D46" s="137"/>
      <c r="E46" s="176"/>
      <c r="F46" s="182"/>
      <c r="G46" s="182"/>
      <c r="H46" s="49" t="s">
        <v>374</v>
      </c>
      <c r="I46" s="50">
        <v>132.72</v>
      </c>
      <c r="J46" s="176"/>
      <c r="K46" s="176"/>
      <c r="L46" s="176"/>
      <c r="M46" s="176"/>
      <c r="N46" s="176"/>
      <c r="O46" s="176"/>
      <c r="P46" s="176"/>
      <c r="Q46" s="179"/>
      <c r="R46" s="179"/>
      <c r="S46" s="162" t="s">
        <v>650</v>
      </c>
      <c r="T46" s="163"/>
      <c r="U46" s="163"/>
      <c r="V46" s="163"/>
      <c r="W46" s="163"/>
      <c r="X46" s="164"/>
      <c r="Y46" s="39" t="s">
        <v>650</v>
      </c>
      <c r="Z46" s="161"/>
      <c r="AA46" s="161"/>
      <c r="AB46" s="158"/>
      <c r="AC46" s="155"/>
      <c r="AD46" s="152"/>
      <c r="AE46" s="146"/>
    </row>
    <row r="47" spans="1:31" ht="15.75" x14ac:dyDescent="0.2">
      <c r="A47" s="175"/>
      <c r="B47" s="175"/>
      <c r="C47" s="218" t="s">
        <v>531</v>
      </c>
      <c r="D47" s="135" t="s">
        <v>731</v>
      </c>
      <c r="E47" s="174" t="s">
        <v>848</v>
      </c>
      <c r="F47" s="180" t="e">
        <f>G47*Y4</f>
        <v>#VALUE!</v>
      </c>
      <c r="G47" s="180">
        <f>SUM(I47:I57)</f>
        <v>31500874.369999997</v>
      </c>
      <c r="H47" s="61" t="s">
        <v>121</v>
      </c>
      <c r="I47" s="35">
        <v>20783279.23</v>
      </c>
      <c r="J47" s="174" t="s">
        <v>8</v>
      </c>
      <c r="K47" s="174" t="s">
        <v>636</v>
      </c>
      <c r="L47" s="174" t="s">
        <v>637</v>
      </c>
      <c r="M47" s="174">
        <v>15</v>
      </c>
      <c r="N47" s="174" t="s">
        <v>638</v>
      </c>
      <c r="O47" s="174" t="s">
        <v>642</v>
      </c>
      <c r="P47" s="174" t="s">
        <v>859</v>
      </c>
      <c r="Q47" s="177">
        <v>45992</v>
      </c>
      <c r="R47" s="177">
        <v>45992</v>
      </c>
      <c r="S47" s="38" t="s">
        <v>849</v>
      </c>
      <c r="T47" s="82">
        <f>170000+150000+41600</f>
        <v>361600</v>
      </c>
      <c r="U47" s="82">
        <f>170000+150000+41600</f>
        <v>361600</v>
      </c>
      <c r="V47" s="82">
        <f>183000+163000+30600</f>
        <v>376600</v>
      </c>
      <c r="W47" s="82">
        <f>184000+164000+30000</f>
        <v>378000</v>
      </c>
      <c r="X47" s="82">
        <f>184000+164000+30000</f>
        <v>378000</v>
      </c>
      <c r="Y47" s="83">
        <v>475751</v>
      </c>
      <c r="Z47" s="159">
        <f>SUM('[1]Provedbeni program'!$W$44:$W$54)</f>
        <v>7653796.8100000005</v>
      </c>
      <c r="AA47" s="159">
        <f>Z47*7.5345</f>
        <v>57667532.064945005</v>
      </c>
      <c r="AB47" s="156" t="s">
        <v>638</v>
      </c>
      <c r="AC47" s="153" t="s">
        <v>1216</v>
      </c>
      <c r="AD47" s="150" t="s">
        <v>1215</v>
      </c>
      <c r="AE47" s="144" t="s">
        <v>1287</v>
      </c>
    </row>
    <row r="48" spans="1:31" ht="47.25" x14ac:dyDescent="0.2">
      <c r="A48" s="175"/>
      <c r="B48" s="175"/>
      <c r="C48" s="223"/>
      <c r="D48" s="136"/>
      <c r="E48" s="175"/>
      <c r="F48" s="181"/>
      <c r="G48" s="181"/>
      <c r="H48" s="34" t="s">
        <v>381</v>
      </c>
      <c r="I48" s="44">
        <v>3039332.9</v>
      </c>
      <c r="J48" s="175"/>
      <c r="K48" s="175"/>
      <c r="L48" s="175"/>
      <c r="M48" s="175"/>
      <c r="N48" s="175"/>
      <c r="O48" s="175"/>
      <c r="P48" s="175"/>
      <c r="Q48" s="178"/>
      <c r="R48" s="178"/>
      <c r="S48" s="38" t="s">
        <v>1145</v>
      </c>
      <c r="T48" s="82" t="s">
        <v>650</v>
      </c>
      <c r="U48" s="76">
        <v>0.5</v>
      </c>
      <c r="V48" s="76">
        <v>1</v>
      </c>
      <c r="W48" s="76">
        <v>1</v>
      </c>
      <c r="X48" s="84">
        <v>0</v>
      </c>
      <c r="Y48" s="77">
        <v>0.5</v>
      </c>
      <c r="Z48" s="160"/>
      <c r="AA48" s="160"/>
      <c r="AB48" s="157"/>
      <c r="AC48" s="154"/>
      <c r="AD48" s="151"/>
      <c r="AE48" s="145"/>
    </row>
    <row r="49" spans="1:31" ht="31.5" x14ac:dyDescent="0.2">
      <c r="A49" s="175"/>
      <c r="B49" s="175"/>
      <c r="C49" s="223" t="s">
        <v>521</v>
      </c>
      <c r="D49" s="136"/>
      <c r="E49" s="175"/>
      <c r="F49" s="181"/>
      <c r="G49" s="181"/>
      <c r="H49" s="34" t="s">
        <v>103</v>
      </c>
      <c r="I49" s="44">
        <v>442854.45999999996</v>
      </c>
      <c r="J49" s="175"/>
      <c r="K49" s="175"/>
      <c r="L49" s="175"/>
      <c r="M49" s="175"/>
      <c r="N49" s="175"/>
      <c r="O49" s="175"/>
      <c r="P49" s="175"/>
      <c r="Q49" s="178"/>
      <c r="R49" s="178"/>
      <c r="S49" s="38" t="s">
        <v>1146</v>
      </c>
      <c r="T49" s="82" t="s">
        <v>650</v>
      </c>
      <c r="U49" s="82">
        <v>1</v>
      </c>
      <c r="V49" s="82">
        <v>5</v>
      </c>
      <c r="W49" s="82">
        <v>5</v>
      </c>
      <c r="X49" s="82">
        <v>5</v>
      </c>
      <c r="Y49" s="39">
        <v>0</v>
      </c>
      <c r="Z49" s="160"/>
      <c r="AA49" s="160"/>
      <c r="AB49" s="157"/>
      <c r="AC49" s="154"/>
      <c r="AD49" s="151"/>
      <c r="AE49" s="145"/>
    </row>
    <row r="50" spans="1:31" ht="63" x14ac:dyDescent="0.2">
      <c r="A50" s="175"/>
      <c r="B50" s="175"/>
      <c r="C50" s="223"/>
      <c r="D50" s="136"/>
      <c r="E50" s="175"/>
      <c r="F50" s="181"/>
      <c r="G50" s="181"/>
      <c r="H50" s="34" t="s">
        <v>104</v>
      </c>
      <c r="I50" s="44">
        <v>5070404.22</v>
      </c>
      <c r="J50" s="175"/>
      <c r="K50" s="175"/>
      <c r="L50" s="175"/>
      <c r="M50" s="175"/>
      <c r="N50" s="175"/>
      <c r="O50" s="175"/>
      <c r="P50" s="175"/>
      <c r="Q50" s="178"/>
      <c r="R50" s="178"/>
      <c r="S50" s="38" t="s">
        <v>850</v>
      </c>
      <c r="T50" s="36">
        <v>0</v>
      </c>
      <c r="U50" s="76">
        <v>1</v>
      </c>
      <c r="V50" s="36">
        <v>100</v>
      </c>
      <c r="W50" s="36">
        <v>100</v>
      </c>
      <c r="X50" s="36">
        <v>100</v>
      </c>
      <c r="Y50" s="77">
        <v>1</v>
      </c>
      <c r="Z50" s="160"/>
      <c r="AA50" s="160"/>
      <c r="AB50" s="157"/>
      <c r="AC50" s="154"/>
      <c r="AD50" s="151"/>
      <c r="AE50" s="145"/>
    </row>
    <row r="51" spans="1:31" ht="31.5" x14ac:dyDescent="0.2">
      <c r="A51" s="175"/>
      <c r="B51" s="175"/>
      <c r="C51" s="223"/>
      <c r="D51" s="136"/>
      <c r="E51" s="175"/>
      <c r="F51" s="181"/>
      <c r="G51" s="181"/>
      <c r="H51" s="34" t="s">
        <v>105</v>
      </c>
      <c r="I51" s="44">
        <v>10527.23</v>
      </c>
      <c r="J51" s="175"/>
      <c r="K51" s="175"/>
      <c r="L51" s="175"/>
      <c r="M51" s="175"/>
      <c r="N51" s="175"/>
      <c r="O51" s="175"/>
      <c r="P51" s="175"/>
      <c r="Q51" s="178"/>
      <c r="R51" s="178"/>
      <c r="S51" s="38" t="s">
        <v>851</v>
      </c>
      <c r="T51" s="36" t="s">
        <v>650</v>
      </c>
      <c r="U51" s="36">
        <v>1</v>
      </c>
      <c r="V51" s="36">
        <v>3</v>
      </c>
      <c r="W51" s="36">
        <v>5</v>
      </c>
      <c r="X51" s="36">
        <v>6</v>
      </c>
      <c r="Y51" s="39">
        <v>1</v>
      </c>
      <c r="Z51" s="160"/>
      <c r="AA51" s="160"/>
      <c r="AB51" s="157"/>
      <c r="AC51" s="154"/>
      <c r="AD51" s="151"/>
      <c r="AE51" s="145"/>
    </row>
    <row r="52" spans="1:31" ht="15.75" x14ac:dyDescent="0.2">
      <c r="A52" s="175"/>
      <c r="B52" s="175"/>
      <c r="C52" s="223"/>
      <c r="D52" s="136"/>
      <c r="E52" s="175"/>
      <c r="F52" s="181"/>
      <c r="G52" s="181"/>
      <c r="H52" s="34" t="s">
        <v>371</v>
      </c>
      <c r="I52" s="44">
        <v>915123.75</v>
      </c>
      <c r="J52" s="175"/>
      <c r="K52" s="175"/>
      <c r="L52" s="175"/>
      <c r="M52" s="175"/>
      <c r="N52" s="175"/>
      <c r="O52" s="175"/>
      <c r="P52" s="175"/>
      <c r="Q52" s="178"/>
      <c r="R52" s="178"/>
      <c r="S52" s="38" t="s">
        <v>1232</v>
      </c>
      <c r="T52" s="36" t="s">
        <v>650</v>
      </c>
      <c r="U52" s="36">
        <v>9</v>
      </c>
      <c r="V52" s="36"/>
      <c r="W52" s="36"/>
      <c r="X52" s="36"/>
      <c r="Y52" s="39">
        <v>9</v>
      </c>
      <c r="Z52" s="160"/>
      <c r="AA52" s="160"/>
      <c r="AB52" s="157"/>
      <c r="AC52" s="154"/>
      <c r="AD52" s="151"/>
      <c r="AE52" s="145"/>
    </row>
    <row r="53" spans="1:31" ht="78.75" x14ac:dyDescent="0.2">
      <c r="A53" s="175"/>
      <c r="B53" s="175"/>
      <c r="C53" s="223" t="s">
        <v>522</v>
      </c>
      <c r="D53" s="136"/>
      <c r="E53" s="175"/>
      <c r="F53" s="181"/>
      <c r="G53" s="181"/>
      <c r="H53" s="34" t="s">
        <v>106</v>
      </c>
      <c r="I53" s="44">
        <v>562197.54</v>
      </c>
      <c r="J53" s="175"/>
      <c r="K53" s="175"/>
      <c r="L53" s="175"/>
      <c r="M53" s="175"/>
      <c r="N53" s="175"/>
      <c r="O53" s="175"/>
      <c r="P53" s="175"/>
      <c r="Q53" s="178"/>
      <c r="R53" s="178"/>
      <c r="S53" s="38" t="s">
        <v>853</v>
      </c>
      <c r="T53" s="36" t="s">
        <v>854</v>
      </c>
      <c r="U53" s="36" t="s">
        <v>855</v>
      </c>
      <c r="V53" s="36" t="s">
        <v>856</v>
      </c>
      <c r="W53" s="36" t="s">
        <v>857</v>
      </c>
      <c r="X53" s="36" t="s">
        <v>858</v>
      </c>
      <c r="Y53" s="39" t="s">
        <v>1230</v>
      </c>
      <c r="Z53" s="160"/>
      <c r="AA53" s="160"/>
      <c r="AB53" s="157"/>
      <c r="AC53" s="154"/>
      <c r="AD53" s="151"/>
      <c r="AE53" s="145"/>
    </row>
    <row r="54" spans="1:31" ht="31.5" x14ac:dyDescent="0.2">
      <c r="A54" s="175"/>
      <c r="B54" s="175"/>
      <c r="C54" s="223"/>
      <c r="D54" s="136"/>
      <c r="E54" s="175"/>
      <c r="F54" s="181"/>
      <c r="G54" s="181"/>
      <c r="H54" s="34" t="s">
        <v>107</v>
      </c>
      <c r="I54" s="44">
        <v>97572.53</v>
      </c>
      <c r="J54" s="175"/>
      <c r="K54" s="175"/>
      <c r="L54" s="175"/>
      <c r="M54" s="175"/>
      <c r="N54" s="175"/>
      <c r="O54" s="175"/>
      <c r="P54" s="175"/>
      <c r="Q54" s="178"/>
      <c r="R54" s="178"/>
      <c r="S54" s="38" t="s">
        <v>1147</v>
      </c>
      <c r="T54" s="36" t="s">
        <v>650</v>
      </c>
      <c r="U54" s="36">
        <v>105</v>
      </c>
      <c r="V54" s="36">
        <v>120</v>
      </c>
      <c r="W54" s="36">
        <v>100</v>
      </c>
      <c r="X54" s="36">
        <v>100</v>
      </c>
      <c r="Y54" s="39">
        <v>120</v>
      </c>
      <c r="Z54" s="160"/>
      <c r="AA54" s="160"/>
      <c r="AB54" s="157"/>
      <c r="AC54" s="154"/>
      <c r="AD54" s="151"/>
      <c r="AE54" s="145"/>
    </row>
    <row r="55" spans="1:31" ht="31.5" x14ac:dyDescent="0.2">
      <c r="A55" s="175"/>
      <c r="B55" s="175"/>
      <c r="C55" s="223"/>
      <c r="D55" s="136"/>
      <c r="E55" s="175"/>
      <c r="F55" s="181"/>
      <c r="G55" s="181"/>
      <c r="H55" s="34" t="s">
        <v>108</v>
      </c>
      <c r="I55" s="44">
        <v>44036.14</v>
      </c>
      <c r="J55" s="175"/>
      <c r="K55" s="175"/>
      <c r="L55" s="175"/>
      <c r="M55" s="175"/>
      <c r="N55" s="175"/>
      <c r="O55" s="175"/>
      <c r="P55" s="175"/>
      <c r="Q55" s="178"/>
      <c r="R55" s="178"/>
      <c r="S55" s="38" t="s">
        <v>852</v>
      </c>
      <c r="T55" s="36" t="s">
        <v>650</v>
      </c>
      <c r="U55" s="36">
        <v>7</v>
      </c>
      <c r="V55" s="36">
        <v>10</v>
      </c>
      <c r="W55" s="36">
        <v>11</v>
      </c>
      <c r="X55" s="36">
        <v>12</v>
      </c>
      <c r="Y55" s="39">
        <v>5</v>
      </c>
      <c r="Z55" s="160"/>
      <c r="AA55" s="160"/>
      <c r="AB55" s="157"/>
      <c r="AC55" s="154"/>
      <c r="AD55" s="151"/>
      <c r="AE55" s="145"/>
    </row>
    <row r="56" spans="1:31" ht="31.5" x14ac:dyDescent="0.2">
      <c r="A56" s="175"/>
      <c r="B56" s="175"/>
      <c r="C56" s="67" t="s">
        <v>523</v>
      </c>
      <c r="D56" s="136"/>
      <c r="E56" s="175"/>
      <c r="F56" s="181"/>
      <c r="G56" s="181"/>
      <c r="H56" s="34" t="s">
        <v>109</v>
      </c>
      <c r="I56" s="44">
        <v>105717.33</v>
      </c>
      <c r="J56" s="175"/>
      <c r="K56" s="175"/>
      <c r="L56" s="175"/>
      <c r="M56" s="175"/>
      <c r="N56" s="175"/>
      <c r="O56" s="175"/>
      <c r="P56" s="175"/>
      <c r="Q56" s="178"/>
      <c r="R56" s="178"/>
      <c r="S56" s="38" t="s">
        <v>1148</v>
      </c>
      <c r="T56" s="36" t="s">
        <v>650</v>
      </c>
      <c r="U56" s="36">
        <v>550</v>
      </c>
      <c r="V56" s="36">
        <v>600</v>
      </c>
      <c r="W56" s="36">
        <v>600</v>
      </c>
      <c r="X56" s="36">
        <v>600</v>
      </c>
      <c r="Y56" s="39">
        <v>364</v>
      </c>
      <c r="Z56" s="160"/>
      <c r="AA56" s="160"/>
      <c r="AB56" s="157"/>
      <c r="AC56" s="154"/>
      <c r="AD56" s="151"/>
      <c r="AE56" s="145"/>
    </row>
    <row r="57" spans="1:31" ht="31.5" x14ac:dyDescent="0.2">
      <c r="A57" s="176"/>
      <c r="B57" s="176"/>
      <c r="C57" s="79" t="s">
        <v>524</v>
      </c>
      <c r="D57" s="137"/>
      <c r="E57" s="176"/>
      <c r="F57" s="182"/>
      <c r="G57" s="182"/>
      <c r="H57" s="49" t="s">
        <v>111</v>
      </c>
      <c r="I57" s="50">
        <v>429829.04</v>
      </c>
      <c r="J57" s="176"/>
      <c r="K57" s="176"/>
      <c r="L57" s="176"/>
      <c r="M57" s="176"/>
      <c r="N57" s="176"/>
      <c r="O57" s="176"/>
      <c r="P57" s="176"/>
      <c r="Q57" s="179"/>
      <c r="R57" s="179"/>
      <c r="S57" s="38" t="s">
        <v>1231</v>
      </c>
      <c r="T57" s="36" t="s">
        <v>650</v>
      </c>
      <c r="U57" s="82">
        <v>30160</v>
      </c>
      <c r="V57" s="36"/>
      <c r="W57" s="36"/>
      <c r="X57" s="36"/>
      <c r="Y57" s="83">
        <v>30160</v>
      </c>
      <c r="Z57" s="161"/>
      <c r="AA57" s="161"/>
      <c r="AB57" s="158"/>
      <c r="AC57" s="155"/>
      <c r="AD57" s="152"/>
      <c r="AE57" s="146"/>
    </row>
    <row r="58" spans="1:31" ht="15.75" x14ac:dyDescent="0.2">
      <c r="A58" s="174" t="s">
        <v>1299</v>
      </c>
      <c r="B58" s="174" t="s">
        <v>1305</v>
      </c>
      <c r="C58" s="218" t="s">
        <v>532</v>
      </c>
      <c r="D58" s="135" t="s">
        <v>732</v>
      </c>
      <c r="E58" s="174" t="s">
        <v>860</v>
      </c>
      <c r="F58" s="180" t="e">
        <f>G58*Y4</f>
        <v>#VALUE!</v>
      </c>
      <c r="G58" s="180">
        <f>SUM(I58:I98)</f>
        <v>1655740444.4700005</v>
      </c>
      <c r="H58" s="61" t="s">
        <v>124</v>
      </c>
      <c r="I58" s="35">
        <v>5431361.2400000002</v>
      </c>
      <c r="J58" s="174" t="s">
        <v>9</v>
      </c>
      <c r="K58" s="174" t="s">
        <v>862</v>
      </c>
      <c r="L58" s="174" t="s">
        <v>637</v>
      </c>
      <c r="M58" s="174" t="s">
        <v>863</v>
      </c>
      <c r="N58" s="174" t="s">
        <v>638</v>
      </c>
      <c r="O58" s="174" t="s">
        <v>638</v>
      </c>
      <c r="P58" s="174" t="s">
        <v>868</v>
      </c>
      <c r="Q58" s="177">
        <v>45992</v>
      </c>
      <c r="R58" s="177">
        <v>45992</v>
      </c>
      <c r="S58" s="189" t="s">
        <v>650</v>
      </c>
      <c r="T58" s="190"/>
      <c r="U58" s="190"/>
      <c r="V58" s="190"/>
      <c r="W58" s="190"/>
      <c r="X58" s="191"/>
      <c r="Y58" s="144"/>
      <c r="Z58" s="138">
        <f>SUM('[1]Provedbeni program'!$W$55:$W$95)</f>
        <v>477109685.17999995</v>
      </c>
      <c r="AA58" s="138">
        <f>Z58*7.5345</f>
        <v>3594782922.9887099</v>
      </c>
      <c r="AB58" s="186" t="s">
        <v>638</v>
      </c>
      <c r="AC58" s="183" t="s">
        <v>1216</v>
      </c>
      <c r="AD58" s="138" t="s">
        <v>1215</v>
      </c>
      <c r="AE58" s="138" t="s">
        <v>1292</v>
      </c>
    </row>
    <row r="59" spans="1:31" ht="15.75" x14ac:dyDescent="0.2">
      <c r="A59" s="175"/>
      <c r="B59" s="175"/>
      <c r="C59" s="223"/>
      <c r="D59" s="136"/>
      <c r="E59" s="175"/>
      <c r="F59" s="181"/>
      <c r="G59" s="181"/>
      <c r="H59" s="34" t="s">
        <v>125</v>
      </c>
      <c r="I59" s="44">
        <v>1512894.69</v>
      </c>
      <c r="J59" s="175"/>
      <c r="K59" s="175"/>
      <c r="L59" s="175"/>
      <c r="M59" s="175"/>
      <c r="N59" s="175"/>
      <c r="O59" s="175"/>
      <c r="P59" s="175"/>
      <c r="Q59" s="178"/>
      <c r="R59" s="178"/>
      <c r="S59" s="192"/>
      <c r="T59" s="193"/>
      <c r="U59" s="193"/>
      <c r="V59" s="193"/>
      <c r="W59" s="193"/>
      <c r="X59" s="194"/>
      <c r="Y59" s="146"/>
      <c r="Z59" s="139"/>
      <c r="AA59" s="139"/>
      <c r="AB59" s="187"/>
      <c r="AC59" s="184"/>
      <c r="AD59" s="139"/>
      <c r="AE59" s="139"/>
    </row>
    <row r="60" spans="1:31" ht="31.5" x14ac:dyDescent="0.2">
      <c r="A60" s="175"/>
      <c r="B60" s="175"/>
      <c r="C60" s="223"/>
      <c r="D60" s="136"/>
      <c r="E60" s="175"/>
      <c r="F60" s="181"/>
      <c r="G60" s="181"/>
      <c r="H60" s="34" t="s">
        <v>126</v>
      </c>
      <c r="I60" s="44">
        <v>3510398.25</v>
      </c>
      <c r="J60" s="175"/>
      <c r="K60" s="175"/>
      <c r="L60" s="175"/>
      <c r="M60" s="175"/>
      <c r="N60" s="175"/>
      <c r="O60" s="175"/>
      <c r="P60" s="175"/>
      <c r="Q60" s="178"/>
      <c r="R60" s="178"/>
      <c r="S60" s="38" t="s">
        <v>867</v>
      </c>
      <c r="T60" s="36" t="s">
        <v>650</v>
      </c>
      <c r="U60" s="36">
        <v>990</v>
      </c>
      <c r="V60" s="36">
        <v>990</v>
      </c>
      <c r="W60" s="36">
        <v>995</v>
      </c>
      <c r="X60" s="36">
        <v>995</v>
      </c>
      <c r="Y60" s="39">
        <v>698</v>
      </c>
      <c r="Z60" s="139"/>
      <c r="AA60" s="139"/>
      <c r="AB60" s="187"/>
      <c r="AC60" s="184"/>
      <c r="AD60" s="139"/>
      <c r="AE60" s="139"/>
    </row>
    <row r="61" spans="1:31" ht="47.25" x14ac:dyDescent="0.2">
      <c r="A61" s="175"/>
      <c r="B61" s="175"/>
      <c r="C61" s="223"/>
      <c r="D61" s="136"/>
      <c r="E61" s="175"/>
      <c r="F61" s="181"/>
      <c r="G61" s="181"/>
      <c r="H61" s="34" t="s">
        <v>127</v>
      </c>
      <c r="I61" s="44">
        <v>51087410.060000002</v>
      </c>
      <c r="J61" s="175"/>
      <c r="K61" s="175"/>
      <c r="L61" s="175"/>
      <c r="M61" s="175"/>
      <c r="N61" s="175"/>
      <c r="O61" s="175"/>
      <c r="P61" s="175"/>
      <c r="Q61" s="178"/>
      <c r="R61" s="178"/>
      <c r="S61" s="38" t="s">
        <v>1099</v>
      </c>
      <c r="T61" s="36" t="s">
        <v>650</v>
      </c>
      <c r="U61" s="36">
        <v>5182</v>
      </c>
      <c r="V61" s="36">
        <v>5360</v>
      </c>
      <c r="W61" s="36">
        <v>5370</v>
      </c>
      <c r="X61" s="36">
        <v>5380</v>
      </c>
      <c r="Y61" s="39">
        <v>5185</v>
      </c>
      <c r="Z61" s="139"/>
      <c r="AA61" s="139"/>
      <c r="AB61" s="187"/>
      <c r="AC61" s="184"/>
      <c r="AD61" s="139"/>
      <c r="AE61" s="139"/>
    </row>
    <row r="62" spans="1:31" ht="15.75" x14ac:dyDescent="0.2">
      <c r="A62" s="175"/>
      <c r="B62" s="175"/>
      <c r="C62" s="223"/>
      <c r="D62" s="136"/>
      <c r="E62" s="175"/>
      <c r="F62" s="181"/>
      <c r="G62" s="181"/>
      <c r="H62" s="34" t="s">
        <v>128</v>
      </c>
      <c r="I62" s="44">
        <v>2226584.89</v>
      </c>
      <c r="J62" s="175"/>
      <c r="K62" s="175"/>
      <c r="L62" s="175"/>
      <c r="M62" s="175"/>
      <c r="N62" s="175"/>
      <c r="O62" s="175"/>
      <c r="P62" s="175"/>
      <c r="Q62" s="178"/>
      <c r="R62" s="178"/>
      <c r="S62" s="165" t="s">
        <v>650</v>
      </c>
      <c r="T62" s="166"/>
      <c r="U62" s="166"/>
      <c r="V62" s="166"/>
      <c r="W62" s="166"/>
      <c r="X62" s="167"/>
      <c r="Y62" s="144" t="s">
        <v>650</v>
      </c>
      <c r="Z62" s="139"/>
      <c r="AA62" s="139"/>
      <c r="AB62" s="187"/>
      <c r="AC62" s="184"/>
      <c r="AD62" s="139"/>
      <c r="AE62" s="139"/>
    </row>
    <row r="63" spans="1:31" ht="15.75" x14ac:dyDescent="0.2">
      <c r="A63" s="175"/>
      <c r="B63" s="175"/>
      <c r="C63" s="223"/>
      <c r="D63" s="136"/>
      <c r="E63" s="175"/>
      <c r="F63" s="181"/>
      <c r="G63" s="181"/>
      <c r="H63" s="34" t="s">
        <v>131</v>
      </c>
      <c r="I63" s="44">
        <v>12379756.17</v>
      </c>
      <c r="J63" s="175"/>
      <c r="K63" s="175"/>
      <c r="L63" s="175"/>
      <c r="M63" s="175"/>
      <c r="N63" s="175"/>
      <c r="O63" s="175"/>
      <c r="P63" s="175"/>
      <c r="Q63" s="178"/>
      <c r="R63" s="178"/>
      <c r="S63" s="168"/>
      <c r="T63" s="169"/>
      <c r="U63" s="169"/>
      <c r="V63" s="169"/>
      <c r="W63" s="169"/>
      <c r="X63" s="170"/>
      <c r="Y63" s="146"/>
      <c r="Z63" s="139"/>
      <c r="AA63" s="139"/>
      <c r="AB63" s="187"/>
      <c r="AC63" s="184"/>
      <c r="AD63" s="139"/>
      <c r="AE63" s="139"/>
    </row>
    <row r="64" spans="1:31" ht="31.5" x14ac:dyDescent="0.2">
      <c r="A64" s="175"/>
      <c r="B64" s="175"/>
      <c r="C64" s="223"/>
      <c r="D64" s="136"/>
      <c r="E64" s="175"/>
      <c r="F64" s="181"/>
      <c r="G64" s="181"/>
      <c r="H64" s="34" t="s">
        <v>132</v>
      </c>
      <c r="I64" s="44">
        <v>5236607.0600000005</v>
      </c>
      <c r="J64" s="175"/>
      <c r="K64" s="175"/>
      <c r="L64" s="175"/>
      <c r="M64" s="175"/>
      <c r="N64" s="175"/>
      <c r="O64" s="175"/>
      <c r="P64" s="175"/>
      <c r="Q64" s="178"/>
      <c r="R64" s="178"/>
      <c r="S64" s="38" t="s">
        <v>668</v>
      </c>
      <c r="T64" s="76">
        <v>1</v>
      </c>
      <c r="U64" s="76">
        <v>1</v>
      </c>
      <c r="V64" s="76">
        <v>1</v>
      </c>
      <c r="W64" s="76">
        <v>1</v>
      </c>
      <c r="X64" s="76">
        <v>1</v>
      </c>
      <c r="Y64" s="77">
        <v>1</v>
      </c>
      <c r="Z64" s="139"/>
      <c r="AA64" s="139"/>
      <c r="AB64" s="187"/>
      <c r="AC64" s="184"/>
      <c r="AD64" s="139"/>
      <c r="AE64" s="139"/>
    </row>
    <row r="65" spans="1:31" ht="31.5" x14ac:dyDescent="0.2">
      <c r="A65" s="175"/>
      <c r="B65" s="175"/>
      <c r="C65" s="223"/>
      <c r="D65" s="136"/>
      <c r="E65" s="175"/>
      <c r="F65" s="181"/>
      <c r="G65" s="181"/>
      <c r="H65" s="34" t="s">
        <v>134</v>
      </c>
      <c r="I65" s="44">
        <v>352445.62</v>
      </c>
      <c r="J65" s="175"/>
      <c r="K65" s="175"/>
      <c r="L65" s="175"/>
      <c r="M65" s="175"/>
      <c r="N65" s="175"/>
      <c r="O65" s="175"/>
      <c r="P65" s="175"/>
      <c r="Q65" s="178"/>
      <c r="R65" s="178"/>
      <c r="S65" s="38" t="s">
        <v>667</v>
      </c>
      <c r="T65" s="36">
        <v>0</v>
      </c>
      <c r="U65" s="36">
        <v>1512</v>
      </c>
      <c r="V65" s="36">
        <v>1800</v>
      </c>
      <c r="W65" s="36">
        <v>2000</v>
      </c>
      <c r="X65" s="36">
        <v>2200</v>
      </c>
      <c r="Y65" s="39">
        <v>1512</v>
      </c>
      <c r="Z65" s="139"/>
      <c r="AA65" s="139"/>
      <c r="AB65" s="187"/>
      <c r="AC65" s="184"/>
      <c r="AD65" s="139"/>
      <c r="AE65" s="139"/>
    </row>
    <row r="66" spans="1:31" ht="15.75" x14ac:dyDescent="0.2">
      <c r="A66" s="175"/>
      <c r="B66" s="175"/>
      <c r="C66" s="223"/>
      <c r="D66" s="136"/>
      <c r="E66" s="175"/>
      <c r="F66" s="181"/>
      <c r="G66" s="181"/>
      <c r="H66" s="34" t="s">
        <v>137</v>
      </c>
      <c r="I66" s="44">
        <v>315800</v>
      </c>
      <c r="J66" s="175"/>
      <c r="K66" s="175"/>
      <c r="L66" s="175"/>
      <c r="M66" s="175"/>
      <c r="N66" s="175"/>
      <c r="O66" s="175"/>
      <c r="P66" s="175"/>
      <c r="Q66" s="178"/>
      <c r="R66" s="178"/>
      <c r="S66" s="165" t="s">
        <v>650</v>
      </c>
      <c r="T66" s="166"/>
      <c r="U66" s="167"/>
      <c r="V66" s="85"/>
      <c r="W66" s="85"/>
      <c r="X66" s="85"/>
      <c r="Y66" s="144" t="s">
        <v>650</v>
      </c>
      <c r="Z66" s="139"/>
      <c r="AA66" s="139"/>
      <c r="AB66" s="187"/>
      <c r="AC66" s="184"/>
      <c r="AD66" s="139"/>
      <c r="AE66" s="139"/>
    </row>
    <row r="67" spans="1:31" ht="15.75" x14ac:dyDescent="0.2">
      <c r="A67" s="175"/>
      <c r="B67" s="175"/>
      <c r="C67" s="223"/>
      <c r="D67" s="136"/>
      <c r="E67" s="175"/>
      <c r="F67" s="181"/>
      <c r="G67" s="181"/>
      <c r="H67" s="34" t="s">
        <v>138</v>
      </c>
      <c r="I67" s="44">
        <v>145300</v>
      </c>
      <c r="J67" s="175"/>
      <c r="K67" s="175"/>
      <c r="L67" s="175"/>
      <c r="M67" s="175"/>
      <c r="N67" s="175"/>
      <c r="O67" s="175"/>
      <c r="P67" s="175"/>
      <c r="Q67" s="178"/>
      <c r="R67" s="178"/>
      <c r="S67" s="171"/>
      <c r="T67" s="172"/>
      <c r="U67" s="173"/>
      <c r="V67" s="85"/>
      <c r="W67" s="85"/>
      <c r="X67" s="85"/>
      <c r="Y67" s="145"/>
      <c r="Z67" s="139"/>
      <c r="AA67" s="139"/>
      <c r="AB67" s="187"/>
      <c r="AC67" s="184"/>
      <c r="AD67" s="139"/>
      <c r="AE67" s="139"/>
    </row>
    <row r="68" spans="1:31" ht="15.75" x14ac:dyDescent="0.2">
      <c r="A68" s="175"/>
      <c r="B68" s="175"/>
      <c r="C68" s="223"/>
      <c r="D68" s="136"/>
      <c r="E68" s="175"/>
      <c r="F68" s="181"/>
      <c r="G68" s="181"/>
      <c r="H68" s="34" t="s">
        <v>383</v>
      </c>
      <c r="I68" s="44">
        <v>1777645.9100000001</v>
      </c>
      <c r="J68" s="175"/>
      <c r="K68" s="175"/>
      <c r="L68" s="175"/>
      <c r="M68" s="175"/>
      <c r="N68" s="175"/>
      <c r="O68" s="175"/>
      <c r="P68" s="175"/>
      <c r="Q68" s="178"/>
      <c r="R68" s="178"/>
      <c r="S68" s="171"/>
      <c r="T68" s="172"/>
      <c r="U68" s="173"/>
      <c r="V68" s="85"/>
      <c r="W68" s="85"/>
      <c r="X68" s="85"/>
      <c r="Y68" s="145"/>
      <c r="Z68" s="139"/>
      <c r="AA68" s="139"/>
      <c r="AB68" s="187"/>
      <c r="AC68" s="184"/>
      <c r="AD68" s="139"/>
      <c r="AE68" s="139"/>
    </row>
    <row r="69" spans="1:31" ht="25.5" customHeight="1" x14ac:dyDescent="0.2">
      <c r="A69" s="175"/>
      <c r="B69" s="175"/>
      <c r="C69" s="223"/>
      <c r="D69" s="136"/>
      <c r="E69" s="175"/>
      <c r="F69" s="181"/>
      <c r="G69" s="181"/>
      <c r="H69" s="34" t="s">
        <v>385</v>
      </c>
      <c r="I69" s="44">
        <v>105355.37</v>
      </c>
      <c r="J69" s="175"/>
      <c r="K69" s="175"/>
      <c r="L69" s="175"/>
      <c r="M69" s="175"/>
      <c r="N69" s="175"/>
      <c r="O69" s="175"/>
      <c r="P69" s="175"/>
      <c r="Q69" s="178"/>
      <c r="R69" s="178"/>
      <c r="S69" s="171"/>
      <c r="T69" s="172"/>
      <c r="U69" s="173"/>
      <c r="V69" s="85"/>
      <c r="W69" s="85"/>
      <c r="X69" s="85"/>
      <c r="Y69" s="145"/>
      <c r="Z69" s="139"/>
      <c r="AA69" s="139"/>
      <c r="AB69" s="187"/>
      <c r="AC69" s="184"/>
      <c r="AD69" s="139"/>
      <c r="AE69" s="139"/>
    </row>
    <row r="70" spans="1:31" ht="15.75" x14ac:dyDescent="0.2">
      <c r="A70" s="175"/>
      <c r="B70" s="175"/>
      <c r="C70" s="223"/>
      <c r="D70" s="136"/>
      <c r="E70" s="175"/>
      <c r="F70" s="181"/>
      <c r="G70" s="181"/>
      <c r="H70" s="34" t="s">
        <v>386</v>
      </c>
      <c r="I70" s="44">
        <v>1207254.96</v>
      </c>
      <c r="J70" s="175"/>
      <c r="K70" s="175"/>
      <c r="L70" s="175"/>
      <c r="M70" s="175"/>
      <c r="N70" s="175"/>
      <c r="O70" s="175"/>
      <c r="P70" s="175"/>
      <c r="Q70" s="178"/>
      <c r="R70" s="178"/>
      <c r="S70" s="168"/>
      <c r="T70" s="169"/>
      <c r="U70" s="170"/>
      <c r="V70" s="85"/>
      <c r="W70" s="85"/>
      <c r="X70" s="85"/>
      <c r="Y70" s="146"/>
      <c r="Z70" s="139"/>
      <c r="AA70" s="139"/>
      <c r="AB70" s="187"/>
      <c r="AC70" s="184"/>
      <c r="AD70" s="139"/>
      <c r="AE70" s="139"/>
    </row>
    <row r="71" spans="1:31" ht="47.25" x14ac:dyDescent="0.2">
      <c r="A71" s="175"/>
      <c r="B71" s="175"/>
      <c r="C71" s="223"/>
      <c r="D71" s="136"/>
      <c r="E71" s="175"/>
      <c r="F71" s="181"/>
      <c r="G71" s="181"/>
      <c r="H71" s="34" t="s">
        <v>388</v>
      </c>
      <c r="I71" s="44">
        <v>5351670.21</v>
      </c>
      <c r="J71" s="217"/>
      <c r="K71" s="175"/>
      <c r="L71" s="175"/>
      <c r="M71" s="175"/>
      <c r="N71" s="175"/>
      <c r="O71" s="175"/>
      <c r="P71" s="175"/>
      <c r="Q71" s="178"/>
      <c r="R71" s="178"/>
      <c r="S71" s="38" t="s">
        <v>666</v>
      </c>
      <c r="T71" s="36">
        <v>2</v>
      </c>
      <c r="U71" s="36">
        <v>0</v>
      </c>
      <c r="V71" s="36">
        <v>13</v>
      </c>
      <c r="W71" s="36">
        <v>3</v>
      </c>
      <c r="X71" s="36">
        <v>9</v>
      </c>
      <c r="Y71" s="39">
        <v>0</v>
      </c>
      <c r="Z71" s="139"/>
      <c r="AA71" s="139"/>
      <c r="AB71" s="187"/>
      <c r="AC71" s="184"/>
      <c r="AD71" s="139"/>
      <c r="AE71" s="139"/>
    </row>
    <row r="72" spans="1:31" ht="47.25" x14ac:dyDescent="0.2">
      <c r="A72" s="175"/>
      <c r="B72" s="175"/>
      <c r="C72" s="223" t="s">
        <v>539</v>
      </c>
      <c r="D72" s="136"/>
      <c r="E72" s="175"/>
      <c r="F72" s="181"/>
      <c r="G72" s="181"/>
      <c r="H72" s="34" t="s">
        <v>480</v>
      </c>
      <c r="I72" s="44">
        <v>72453130.579999998</v>
      </c>
      <c r="J72" s="216" t="s">
        <v>10</v>
      </c>
      <c r="K72" s="175"/>
      <c r="L72" s="175"/>
      <c r="M72" s="175"/>
      <c r="N72" s="175"/>
      <c r="O72" s="175"/>
      <c r="P72" s="175"/>
      <c r="Q72" s="178"/>
      <c r="R72" s="178"/>
      <c r="S72" s="38" t="s">
        <v>666</v>
      </c>
      <c r="T72" s="36">
        <v>1</v>
      </c>
      <c r="U72" s="36">
        <v>2</v>
      </c>
      <c r="V72" s="36">
        <v>2</v>
      </c>
      <c r="W72" s="36">
        <v>12</v>
      </c>
      <c r="X72" s="36">
        <v>4</v>
      </c>
      <c r="Y72" s="39">
        <v>0</v>
      </c>
      <c r="Z72" s="139"/>
      <c r="AA72" s="139"/>
      <c r="AB72" s="187"/>
      <c r="AC72" s="184"/>
      <c r="AD72" s="139"/>
      <c r="AE72" s="139"/>
    </row>
    <row r="73" spans="1:31" ht="47.25" x14ac:dyDescent="0.2">
      <c r="A73" s="175"/>
      <c r="B73" s="175"/>
      <c r="C73" s="223"/>
      <c r="D73" s="136"/>
      <c r="E73" s="175"/>
      <c r="F73" s="181"/>
      <c r="G73" s="181"/>
      <c r="H73" s="34" t="s">
        <v>481</v>
      </c>
      <c r="I73" s="44">
        <v>75552935.24000001</v>
      </c>
      <c r="J73" s="217"/>
      <c r="K73" s="175"/>
      <c r="L73" s="175"/>
      <c r="M73" s="175"/>
      <c r="N73" s="175"/>
      <c r="O73" s="175"/>
      <c r="P73" s="175"/>
      <c r="Q73" s="178"/>
      <c r="R73" s="178"/>
      <c r="S73" s="38" t="s">
        <v>1233</v>
      </c>
      <c r="T73" s="36" t="s">
        <v>1234</v>
      </c>
      <c r="U73" s="36" t="s">
        <v>1234</v>
      </c>
      <c r="V73" s="36" t="s">
        <v>864</v>
      </c>
      <c r="W73" s="36" t="s">
        <v>637</v>
      </c>
      <c r="X73" s="36" t="s">
        <v>637</v>
      </c>
      <c r="Y73" s="39">
        <v>2</v>
      </c>
      <c r="Z73" s="139"/>
      <c r="AA73" s="139"/>
      <c r="AB73" s="187"/>
      <c r="AC73" s="184"/>
      <c r="AD73" s="139"/>
      <c r="AE73" s="139"/>
    </row>
    <row r="74" spans="1:31" ht="47.25" x14ac:dyDescent="0.2">
      <c r="A74" s="175"/>
      <c r="B74" s="175"/>
      <c r="C74" s="67" t="s">
        <v>584</v>
      </c>
      <c r="D74" s="136"/>
      <c r="E74" s="175"/>
      <c r="F74" s="181"/>
      <c r="G74" s="181"/>
      <c r="H74" s="34" t="s">
        <v>455</v>
      </c>
      <c r="I74" s="44">
        <v>132716.84</v>
      </c>
      <c r="J74" s="216" t="s">
        <v>17</v>
      </c>
      <c r="K74" s="175"/>
      <c r="L74" s="175"/>
      <c r="M74" s="175"/>
      <c r="N74" s="175"/>
      <c r="O74" s="175"/>
      <c r="P74" s="175"/>
      <c r="Q74" s="178"/>
      <c r="R74" s="178"/>
      <c r="S74" s="86" t="s">
        <v>1235</v>
      </c>
      <c r="T74" s="87">
        <v>8</v>
      </c>
      <c r="U74" s="88">
        <v>5</v>
      </c>
      <c r="V74" s="36" t="s">
        <v>865</v>
      </c>
      <c r="W74" s="36" t="s">
        <v>637</v>
      </c>
      <c r="X74" s="36" t="s">
        <v>637</v>
      </c>
      <c r="Y74" s="39">
        <v>5</v>
      </c>
      <c r="Z74" s="139"/>
      <c r="AA74" s="139"/>
      <c r="AB74" s="187"/>
      <c r="AC74" s="184"/>
      <c r="AD74" s="139"/>
      <c r="AE74" s="139"/>
    </row>
    <row r="75" spans="1:31" ht="63" x14ac:dyDescent="0.2">
      <c r="A75" s="175"/>
      <c r="B75" s="175"/>
      <c r="C75" s="67" t="s">
        <v>585</v>
      </c>
      <c r="D75" s="136"/>
      <c r="E75" s="175"/>
      <c r="F75" s="181"/>
      <c r="G75" s="181"/>
      <c r="H75" s="34" t="s">
        <v>461</v>
      </c>
      <c r="I75" s="44">
        <v>114511.11</v>
      </c>
      <c r="J75" s="217"/>
      <c r="K75" s="175"/>
      <c r="L75" s="175"/>
      <c r="M75" s="175"/>
      <c r="N75" s="175"/>
      <c r="O75" s="175"/>
      <c r="P75" s="175"/>
      <c r="Q75" s="178"/>
      <c r="R75" s="178"/>
      <c r="S75" s="38" t="s">
        <v>1100</v>
      </c>
      <c r="T75" s="36" t="s">
        <v>650</v>
      </c>
      <c r="U75" s="76">
        <v>1</v>
      </c>
      <c r="V75" s="76">
        <v>1</v>
      </c>
      <c r="W75" s="36">
        <v>0</v>
      </c>
      <c r="X75" s="36">
        <v>0</v>
      </c>
      <c r="Y75" s="77">
        <v>1</v>
      </c>
      <c r="Z75" s="139"/>
      <c r="AA75" s="139"/>
      <c r="AB75" s="187"/>
      <c r="AC75" s="184"/>
      <c r="AD75" s="139"/>
      <c r="AE75" s="139"/>
    </row>
    <row r="76" spans="1:31" ht="15.75" x14ac:dyDescent="0.2">
      <c r="A76" s="175"/>
      <c r="B76" s="175"/>
      <c r="C76" s="223" t="s">
        <v>534</v>
      </c>
      <c r="D76" s="136"/>
      <c r="E76" s="175"/>
      <c r="F76" s="181"/>
      <c r="G76" s="181"/>
      <c r="H76" s="34" t="s">
        <v>476</v>
      </c>
      <c r="I76" s="44">
        <v>3867694.7199999997</v>
      </c>
      <c r="J76" s="216" t="s">
        <v>9</v>
      </c>
      <c r="K76" s="175"/>
      <c r="L76" s="175"/>
      <c r="M76" s="175"/>
      <c r="N76" s="175"/>
      <c r="O76" s="175"/>
      <c r="P76" s="175"/>
      <c r="Q76" s="178"/>
      <c r="R76" s="178"/>
      <c r="S76" s="165" t="s">
        <v>650</v>
      </c>
      <c r="T76" s="166"/>
      <c r="U76" s="166"/>
      <c r="V76" s="166"/>
      <c r="W76" s="166"/>
      <c r="X76" s="167"/>
      <c r="Y76" s="144" t="s">
        <v>650</v>
      </c>
      <c r="Z76" s="139"/>
      <c r="AA76" s="139"/>
      <c r="AB76" s="187"/>
      <c r="AC76" s="184"/>
      <c r="AD76" s="139"/>
      <c r="AE76" s="139"/>
    </row>
    <row r="77" spans="1:31" ht="15.75" x14ac:dyDescent="0.2">
      <c r="A77" s="175"/>
      <c r="B77" s="175"/>
      <c r="C77" s="223"/>
      <c r="D77" s="136"/>
      <c r="E77" s="175"/>
      <c r="F77" s="181"/>
      <c r="G77" s="181"/>
      <c r="H77" s="34" t="s">
        <v>392</v>
      </c>
      <c r="I77" s="44">
        <v>1068226.42</v>
      </c>
      <c r="J77" s="175"/>
      <c r="K77" s="175"/>
      <c r="L77" s="175"/>
      <c r="M77" s="175"/>
      <c r="N77" s="175"/>
      <c r="O77" s="175"/>
      <c r="P77" s="175"/>
      <c r="Q77" s="178"/>
      <c r="R77" s="178"/>
      <c r="S77" s="171"/>
      <c r="T77" s="172"/>
      <c r="U77" s="172"/>
      <c r="V77" s="172"/>
      <c r="W77" s="172"/>
      <c r="X77" s="173"/>
      <c r="Y77" s="145"/>
      <c r="Z77" s="139"/>
      <c r="AA77" s="139"/>
      <c r="AB77" s="187"/>
      <c r="AC77" s="184"/>
      <c r="AD77" s="139"/>
      <c r="AE77" s="139"/>
    </row>
    <row r="78" spans="1:31" ht="15.75" x14ac:dyDescent="0.2">
      <c r="A78" s="175"/>
      <c r="B78" s="175"/>
      <c r="C78" s="223"/>
      <c r="D78" s="136"/>
      <c r="E78" s="175"/>
      <c r="F78" s="181"/>
      <c r="G78" s="181"/>
      <c r="H78" s="34" t="s">
        <v>393</v>
      </c>
      <c r="I78" s="44">
        <v>206413.75</v>
      </c>
      <c r="J78" s="175"/>
      <c r="K78" s="175"/>
      <c r="L78" s="175"/>
      <c r="M78" s="175"/>
      <c r="N78" s="175"/>
      <c r="O78" s="175"/>
      <c r="P78" s="175"/>
      <c r="Q78" s="178"/>
      <c r="R78" s="178"/>
      <c r="S78" s="171"/>
      <c r="T78" s="172"/>
      <c r="U78" s="172"/>
      <c r="V78" s="172"/>
      <c r="W78" s="172"/>
      <c r="X78" s="173"/>
      <c r="Y78" s="145"/>
      <c r="Z78" s="139"/>
      <c r="AA78" s="139"/>
      <c r="AB78" s="187"/>
      <c r="AC78" s="184"/>
      <c r="AD78" s="139"/>
      <c r="AE78" s="139"/>
    </row>
    <row r="79" spans="1:31" ht="15.75" x14ac:dyDescent="0.2">
      <c r="A79" s="175"/>
      <c r="B79" s="175"/>
      <c r="C79" s="223" t="s">
        <v>535</v>
      </c>
      <c r="D79" s="136"/>
      <c r="E79" s="175"/>
      <c r="F79" s="181"/>
      <c r="G79" s="181"/>
      <c r="H79" s="34" t="s">
        <v>149</v>
      </c>
      <c r="I79" s="44">
        <v>670426387.5</v>
      </c>
      <c r="J79" s="175"/>
      <c r="K79" s="175"/>
      <c r="L79" s="175"/>
      <c r="M79" s="175"/>
      <c r="N79" s="175"/>
      <c r="O79" s="175"/>
      <c r="P79" s="175"/>
      <c r="Q79" s="178"/>
      <c r="R79" s="178"/>
      <c r="S79" s="168"/>
      <c r="T79" s="169"/>
      <c r="U79" s="169"/>
      <c r="V79" s="169"/>
      <c r="W79" s="169"/>
      <c r="X79" s="170"/>
      <c r="Y79" s="146"/>
      <c r="Z79" s="139"/>
      <c r="AA79" s="139"/>
      <c r="AB79" s="187"/>
      <c r="AC79" s="184"/>
      <c r="AD79" s="139"/>
      <c r="AE79" s="139"/>
    </row>
    <row r="80" spans="1:31" ht="63" x14ac:dyDescent="0.2">
      <c r="A80" s="175"/>
      <c r="B80" s="175"/>
      <c r="C80" s="223"/>
      <c r="D80" s="136"/>
      <c r="E80" s="175"/>
      <c r="F80" s="181"/>
      <c r="G80" s="181"/>
      <c r="H80" s="34" t="s">
        <v>150</v>
      </c>
      <c r="I80" s="44">
        <v>58344848.829999998</v>
      </c>
      <c r="J80" s="175"/>
      <c r="K80" s="175"/>
      <c r="L80" s="175"/>
      <c r="M80" s="175"/>
      <c r="N80" s="175"/>
      <c r="O80" s="175"/>
      <c r="P80" s="175"/>
      <c r="Q80" s="178"/>
      <c r="R80" s="178"/>
      <c r="S80" s="38" t="s">
        <v>1101</v>
      </c>
      <c r="T80" s="89" t="s">
        <v>650</v>
      </c>
      <c r="U80" s="90" t="s">
        <v>1102</v>
      </c>
      <c r="V80" s="90" t="s">
        <v>1103</v>
      </c>
      <c r="W80" s="90" t="s">
        <v>1104</v>
      </c>
      <c r="X80" s="90" t="s">
        <v>1105</v>
      </c>
      <c r="Y80" s="39" t="s">
        <v>1102</v>
      </c>
      <c r="Z80" s="139"/>
      <c r="AA80" s="139"/>
      <c r="AB80" s="187"/>
      <c r="AC80" s="184"/>
      <c r="AD80" s="139"/>
      <c r="AE80" s="139"/>
    </row>
    <row r="81" spans="1:31" ht="15.75" x14ac:dyDescent="0.2">
      <c r="A81" s="175"/>
      <c r="B81" s="175"/>
      <c r="C81" s="223"/>
      <c r="D81" s="136"/>
      <c r="E81" s="175"/>
      <c r="F81" s="181"/>
      <c r="G81" s="181"/>
      <c r="H81" s="34" t="s">
        <v>151</v>
      </c>
      <c r="I81" s="44">
        <v>29604954.560000002</v>
      </c>
      <c r="J81" s="175"/>
      <c r="K81" s="175"/>
      <c r="L81" s="175"/>
      <c r="M81" s="175"/>
      <c r="N81" s="175"/>
      <c r="O81" s="175"/>
      <c r="P81" s="175"/>
      <c r="Q81" s="178"/>
      <c r="R81" s="178"/>
      <c r="S81" s="162" t="s">
        <v>650</v>
      </c>
      <c r="T81" s="163"/>
      <c r="U81" s="163"/>
      <c r="V81" s="163"/>
      <c r="W81" s="163"/>
      <c r="X81" s="164"/>
      <c r="Y81" s="39" t="s">
        <v>650</v>
      </c>
      <c r="Z81" s="139"/>
      <c r="AA81" s="139"/>
      <c r="AB81" s="187"/>
      <c r="AC81" s="184"/>
      <c r="AD81" s="139"/>
      <c r="AE81" s="139"/>
    </row>
    <row r="82" spans="1:31" ht="47.25" x14ac:dyDescent="0.2">
      <c r="A82" s="175"/>
      <c r="B82" s="175"/>
      <c r="C82" s="223"/>
      <c r="D82" s="136"/>
      <c r="E82" s="175"/>
      <c r="F82" s="181"/>
      <c r="G82" s="181"/>
      <c r="H82" s="34" t="s">
        <v>152</v>
      </c>
      <c r="I82" s="44">
        <v>37480534.170000002</v>
      </c>
      <c r="J82" s="175"/>
      <c r="K82" s="175"/>
      <c r="L82" s="175"/>
      <c r="M82" s="175"/>
      <c r="N82" s="175"/>
      <c r="O82" s="175"/>
      <c r="P82" s="175"/>
      <c r="Q82" s="178"/>
      <c r="R82" s="178"/>
      <c r="S82" s="38" t="s">
        <v>866</v>
      </c>
      <c r="T82" s="89">
        <v>0.68100000000000005</v>
      </c>
      <c r="U82" s="89">
        <v>0.68200000000000005</v>
      </c>
      <c r="V82" s="89">
        <v>0.72399999999999998</v>
      </c>
      <c r="W82" s="76">
        <v>0.77</v>
      </c>
      <c r="X82" s="76">
        <v>0.82</v>
      </c>
      <c r="Y82" s="91">
        <v>0.70499999999999996</v>
      </c>
      <c r="Z82" s="139"/>
      <c r="AA82" s="139"/>
      <c r="AB82" s="187"/>
      <c r="AC82" s="184"/>
      <c r="AD82" s="139"/>
      <c r="AE82" s="139"/>
    </row>
    <row r="83" spans="1:31" ht="47.25" x14ac:dyDescent="0.2">
      <c r="A83" s="175"/>
      <c r="B83" s="175"/>
      <c r="C83" s="223"/>
      <c r="D83" s="136"/>
      <c r="E83" s="175"/>
      <c r="F83" s="181"/>
      <c r="G83" s="181"/>
      <c r="H83" s="34" t="s">
        <v>153</v>
      </c>
      <c r="I83" s="44">
        <v>3862079.11</v>
      </c>
      <c r="J83" s="175"/>
      <c r="K83" s="175"/>
      <c r="L83" s="175"/>
      <c r="M83" s="175"/>
      <c r="N83" s="175"/>
      <c r="O83" s="175"/>
      <c r="P83" s="175"/>
      <c r="Q83" s="178"/>
      <c r="R83" s="178"/>
      <c r="S83" s="38" t="s">
        <v>1106</v>
      </c>
      <c r="T83" s="82" t="s">
        <v>650</v>
      </c>
      <c r="U83" s="82">
        <v>17</v>
      </c>
      <c r="V83" s="82">
        <v>18</v>
      </c>
      <c r="W83" s="82">
        <v>20</v>
      </c>
      <c r="X83" s="82">
        <v>25</v>
      </c>
      <c r="Y83" s="39">
        <v>21</v>
      </c>
      <c r="Z83" s="139"/>
      <c r="AA83" s="139"/>
      <c r="AB83" s="187"/>
      <c r="AC83" s="184"/>
      <c r="AD83" s="139"/>
      <c r="AE83" s="139"/>
    </row>
    <row r="84" spans="1:31" ht="63" x14ac:dyDescent="0.2">
      <c r="A84" s="175"/>
      <c r="B84" s="175"/>
      <c r="C84" s="223"/>
      <c r="D84" s="136"/>
      <c r="E84" s="175"/>
      <c r="F84" s="181"/>
      <c r="G84" s="181"/>
      <c r="H84" s="34" t="s">
        <v>154</v>
      </c>
      <c r="I84" s="44">
        <v>2157388.96</v>
      </c>
      <c r="J84" s="175"/>
      <c r="K84" s="175"/>
      <c r="L84" s="175"/>
      <c r="M84" s="175"/>
      <c r="N84" s="175"/>
      <c r="O84" s="175"/>
      <c r="P84" s="175"/>
      <c r="Q84" s="178"/>
      <c r="R84" s="178"/>
      <c r="S84" s="38" t="s">
        <v>1107</v>
      </c>
      <c r="T84" s="82" t="s">
        <v>650</v>
      </c>
      <c r="U84" s="82" t="s">
        <v>1108</v>
      </c>
      <c r="V84" s="82" t="s">
        <v>1109</v>
      </c>
      <c r="W84" s="82" t="s">
        <v>1110</v>
      </c>
      <c r="X84" s="82" t="s">
        <v>1111</v>
      </c>
      <c r="Y84" s="39" t="s">
        <v>1108</v>
      </c>
      <c r="Z84" s="139"/>
      <c r="AA84" s="139"/>
      <c r="AB84" s="187"/>
      <c r="AC84" s="184"/>
      <c r="AD84" s="139"/>
      <c r="AE84" s="139"/>
    </row>
    <row r="85" spans="1:31" ht="63" x14ac:dyDescent="0.2">
      <c r="A85" s="175"/>
      <c r="B85" s="175"/>
      <c r="C85" s="223"/>
      <c r="D85" s="136"/>
      <c r="E85" s="175"/>
      <c r="F85" s="181"/>
      <c r="G85" s="181"/>
      <c r="H85" s="34" t="s">
        <v>155</v>
      </c>
      <c r="I85" s="44">
        <v>4060810.37</v>
      </c>
      <c r="J85" s="175"/>
      <c r="K85" s="175"/>
      <c r="L85" s="175"/>
      <c r="M85" s="175"/>
      <c r="N85" s="175"/>
      <c r="O85" s="175"/>
      <c r="P85" s="175"/>
      <c r="Q85" s="178"/>
      <c r="R85" s="178"/>
      <c r="S85" s="38" t="s">
        <v>1112</v>
      </c>
      <c r="T85" s="82" t="s">
        <v>650</v>
      </c>
      <c r="U85" s="82" t="s">
        <v>1113</v>
      </c>
      <c r="V85" s="82" t="s">
        <v>1114</v>
      </c>
      <c r="W85" s="82" t="s">
        <v>1115</v>
      </c>
      <c r="X85" s="82" t="s">
        <v>1116</v>
      </c>
      <c r="Y85" s="39" t="s">
        <v>1236</v>
      </c>
      <c r="Z85" s="139"/>
      <c r="AA85" s="139"/>
      <c r="AB85" s="187"/>
      <c r="AC85" s="184"/>
      <c r="AD85" s="139"/>
      <c r="AE85" s="139"/>
    </row>
    <row r="86" spans="1:31" ht="47.25" x14ac:dyDescent="0.2">
      <c r="A86" s="175"/>
      <c r="B86" s="175"/>
      <c r="C86" s="223"/>
      <c r="D86" s="136"/>
      <c r="E86" s="175"/>
      <c r="F86" s="181"/>
      <c r="G86" s="181"/>
      <c r="H86" s="34" t="s">
        <v>156</v>
      </c>
      <c r="I86" s="44">
        <v>11583455.1</v>
      </c>
      <c r="J86" s="175"/>
      <c r="K86" s="175"/>
      <c r="L86" s="175"/>
      <c r="M86" s="175"/>
      <c r="N86" s="175"/>
      <c r="O86" s="175"/>
      <c r="P86" s="175"/>
      <c r="Q86" s="178"/>
      <c r="R86" s="178"/>
      <c r="S86" s="38" t="s">
        <v>818</v>
      </c>
      <c r="T86" s="76" t="s">
        <v>650</v>
      </c>
      <c r="U86" s="76" t="s">
        <v>1117</v>
      </c>
      <c r="V86" s="76" t="s">
        <v>1118</v>
      </c>
      <c r="W86" s="76" t="s">
        <v>1119</v>
      </c>
      <c r="X86" s="76" t="s">
        <v>1120</v>
      </c>
      <c r="Y86" s="39" t="s">
        <v>1237</v>
      </c>
      <c r="Z86" s="139"/>
      <c r="AA86" s="139"/>
      <c r="AB86" s="187"/>
      <c r="AC86" s="184"/>
      <c r="AD86" s="139"/>
      <c r="AE86" s="139"/>
    </row>
    <row r="87" spans="1:31" ht="15.75" x14ac:dyDescent="0.2">
      <c r="A87" s="175"/>
      <c r="B87" s="175"/>
      <c r="C87" s="223"/>
      <c r="D87" s="136"/>
      <c r="E87" s="175"/>
      <c r="F87" s="181"/>
      <c r="G87" s="181"/>
      <c r="H87" s="34" t="s">
        <v>157</v>
      </c>
      <c r="I87" s="44">
        <v>318760</v>
      </c>
      <c r="J87" s="175"/>
      <c r="K87" s="175"/>
      <c r="L87" s="175"/>
      <c r="M87" s="175"/>
      <c r="N87" s="175"/>
      <c r="O87" s="175"/>
      <c r="P87" s="175"/>
      <c r="Q87" s="178"/>
      <c r="R87" s="178"/>
      <c r="S87" s="162" t="s">
        <v>650</v>
      </c>
      <c r="T87" s="163"/>
      <c r="U87" s="163"/>
      <c r="V87" s="163"/>
      <c r="W87" s="163"/>
      <c r="X87" s="164"/>
      <c r="Y87" s="39" t="s">
        <v>650</v>
      </c>
      <c r="Z87" s="139"/>
      <c r="AA87" s="139"/>
      <c r="AB87" s="187"/>
      <c r="AC87" s="184"/>
      <c r="AD87" s="139"/>
      <c r="AE87" s="139"/>
    </row>
    <row r="88" spans="1:31" ht="63" x14ac:dyDescent="0.2">
      <c r="A88" s="175"/>
      <c r="B88" s="175"/>
      <c r="C88" s="223"/>
      <c r="D88" s="136"/>
      <c r="E88" s="175"/>
      <c r="F88" s="181"/>
      <c r="G88" s="181"/>
      <c r="H88" s="34" t="s">
        <v>477</v>
      </c>
      <c r="I88" s="44">
        <v>18560248.460000001</v>
      </c>
      <c r="J88" s="175"/>
      <c r="K88" s="175"/>
      <c r="L88" s="175"/>
      <c r="M88" s="175"/>
      <c r="N88" s="175"/>
      <c r="O88" s="175"/>
      <c r="P88" s="175"/>
      <c r="Q88" s="178"/>
      <c r="R88" s="178"/>
      <c r="S88" s="38" t="s">
        <v>1121</v>
      </c>
      <c r="T88" s="82" t="s">
        <v>650</v>
      </c>
      <c r="U88" s="82">
        <v>14</v>
      </c>
      <c r="V88" s="82">
        <v>11</v>
      </c>
      <c r="W88" s="82">
        <v>12</v>
      </c>
      <c r="X88" s="82">
        <v>4</v>
      </c>
      <c r="Y88" s="39" t="s">
        <v>650</v>
      </c>
      <c r="Z88" s="139"/>
      <c r="AA88" s="139"/>
      <c r="AB88" s="187"/>
      <c r="AC88" s="184"/>
      <c r="AD88" s="139"/>
      <c r="AE88" s="139"/>
    </row>
    <row r="89" spans="1:31" ht="15.75" x14ac:dyDescent="0.2">
      <c r="A89" s="175"/>
      <c r="B89" s="175"/>
      <c r="C89" s="223"/>
      <c r="D89" s="136"/>
      <c r="E89" s="175"/>
      <c r="F89" s="181"/>
      <c r="G89" s="181"/>
      <c r="H89" s="34" t="s">
        <v>394</v>
      </c>
      <c r="I89" s="44">
        <v>1603406.77</v>
      </c>
      <c r="J89" s="175"/>
      <c r="K89" s="175"/>
      <c r="L89" s="175"/>
      <c r="M89" s="175"/>
      <c r="N89" s="175"/>
      <c r="O89" s="175"/>
      <c r="P89" s="175"/>
      <c r="Q89" s="178"/>
      <c r="R89" s="178"/>
      <c r="S89" s="165" t="s">
        <v>650</v>
      </c>
      <c r="T89" s="166"/>
      <c r="U89" s="166"/>
      <c r="V89" s="166"/>
      <c r="W89" s="166"/>
      <c r="X89" s="167"/>
      <c r="Y89" s="144" t="s">
        <v>650</v>
      </c>
      <c r="Z89" s="139"/>
      <c r="AA89" s="139"/>
      <c r="AB89" s="187"/>
      <c r="AC89" s="184"/>
      <c r="AD89" s="139"/>
      <c r="AE89" s="139"/>
    </row>
    <row r="90" spans="1:31" ht="15.75" x14ac:dyDescent="0.2">
      <c r="A90" s="175"/>
      <c r="B90" s="175"/>
      <c r="C90" s="223"/>
      <c r="D90" s="136"/>
      <c r="E90" s="175"/>
      <c r="F90" s="181"/>
      <c r="G90" s="181"/>
      <c r="H90" s="34" t="s">
        <v>395</v>
      </c>
      <c r="I90" s="44">
        <v>1047894.63</v>
      </c>
      <c r="J90" s="217"/>
      <c r="K90" s="175"/>
      <c r="L90" s="175"/>
      <c r="M90" s="175"/>
      <c r="N90" s="175"/>
      <c r="O90" s="175"/>
      <c r="P90" s="175"/>
      <c r="Q90" s="178"/>
      <c r="R90" s="178"/>
      <c r="S90" s="168"/>
      <c r="T90" s="169"/>
      <c r="U90" s="169"/>
      <c r="V90" s="169"/>
      <c r="W90" s="169"/>
      <c r="X90" s="170"/>
      <c r="Y90" s="146"/>
      <c r="Z90" s="139"/>
      <c r="AA90" s="139"/>
      <c r="AB90" s="187"/>
      <c r="AC90" s="184"/>
      <c r="AD90" s="139"/>
      <c r="AE90" s="139"/>
    </row>
    <row r="91" spans="1:31" ht="47.25" x14ac:dyDescent="0.2">
      <c r="A91" s="175"/>
      <c r="B91" s="175"/>
      <c r="C91" s="67" t="s">
        <v>563</v>
      </c>
      <c r="D91" s="136"/>
      <c r="E91" s="175"/>
      <c r="F91" s="181"/>
      <c r="G91" s="181"/>
      <c r="H91" s="34" t="s">
        <v>421</v>
      </c>
      <c r="I91" s="44">
        <v>114230.16</v>
      </c>
      <c r="J91" s="92" t="s">
        <v>15</v>
      </c>
      <c r="K91" s="175"/>
      <c r="L91" s="175"/>
      <c r="M91" s="175"/>
      <c r="N91" s="175"/>
      <c r="O91" s="175"/>
      <c r="P91" s="175"/>
      <c r="Q91" s="178"/>
      <c r="R91" s="178"/>
      <c r="S91" s="38" t="s">
        <v>1197</v>
      </c>
      <c r="T91" s="82" t="s">
        <v>650</v>
      </c>
      <c r="U91" s="82">
        <v>1</v>
      </c>
      <c r="V91" s="82">
        <v>3</v>
      </c>
      <c r="W91" s="82">
        <v>2</v>
      </c>
      <c r="X91" s="82">
        <v>0</v>
      </c>
      <c r="Y91" s="39" t="s">
        <v>650</v>
      </c>
      <c r="Z91" s="139"/>
      <c r="AA91" s="139"/>
      <c r="AB91" s="187"/>
      <c r="AC91" s="184"/>
      <c r="AD91" s="139"/>
      <c r="AE91" s="139"/>
    </row>
    <row r="92" spans="1:31" ht="15.75" x14ac:dyDescent="0.2">
      <c r="A92" s="175"/>
      <c r="B92" s="175"/>
      <c r="C92" s="223" t="s">
        <v>536</v>
      </c>
      <c r="D92" s="136"/>
      <c r="E92" s="175"/>
      <c r="F92" s="181"/>
      <c r="G92" s="181"/>
      <c r="H92" s="34" t="s">
        <v>158</v>
      </c>
      <c r="I92" s="44">
        <v>499220097.67000002</v>
      </c>
      <c r="J92" s="216" t="s">
        <v>9</v>
      </c>
      <c r="K92" s="175"/>
      <c r="L92" s="175"/>
      <c r="M92" s="175"/>
      <c r="N92" s="175"/>
      <c r="O92" s="175"/>
      <c r="P92" s="175"/>
      <c r="Q92" s="178"/>
      <c r="R92" s="178"/>
      <c r="S92" s="162" t="s">
        <v>650</v>
      </c>
      <c r="T92" s="163"/>
      <c r="U92" s="163"/>
      <c r="V92" s="163"/>
      <c r="W92" s="163"/>
      <c r="X92" s="164"/>
      <c r="Y92" s="71" t="s">
        <v>650</v>
      </c>
      <c r="Z92" s="139"/>
      <c r="AA92" s="139"/>
      <c r="AB92" s="187"/>
      <c r="AC92" s="184"/>
      <c r="AD92" s="139"/>
      <c r="AE92" s="139"/>
    </row>
    <row r="93" spans="1:31" ht="63" x14ac:dyDescent="0.2">
      <c r="A93" s="175"/>
      <c r="B93" s="175"/>
      <c r="C93" s="223"/>
      <c r="D93" s="136"/>
      <c r="E93" s="175"/>
      <c r="F93" s="181"/>
      <c r="G93" s="181"/>
      <c r="H93" s="34" t="s">
        <v>159</v>
      </c>
      <c r="I93" s="44">
        <v>1929165.38</v>
      </c>
      <c r="J93" s="175"/>
      <c r="K93" s="175"/>
      <c r="L93" s="175"/>
      <c r="M93" s="175"/>
      <c r="N93" s="175"/>
      <c r="O93" s="175"/>
      <c r="P93" s="175"/>
      <c r="Q93" s="178"/>
      <c r="R93" s="178"/>
      <c r="S93" s="38" t="s">
        <v>1122</v>
      </c>
      <c r="T93" s="82" t="s">
        <v>650</v>
      </c>
      <c r="U93" s="82" t="s">
        <v>1123</v>
      </c>
      <c r="V93" s="82" t="s">
        <v>1124</v>
      </c>
      <c r="W93" s="82" t="s">
        <v>1125</v>
      </c>
      <c r="X93" s="82" t="s">
        <v>1126</v>
      </c>
      <c r="Y93" s="39" t="s">
        <v>1123</v>
      </c>
      <c r="Z93" s="139"/>
      <c r="AA93" s="139"/>
      <c r="AB93" s="187"/>
      <c r="AC93" s="184"/>
      <c r="AD93" s="139"/>
      <c r="AE93" s="139"/>
    </row>
    <row r="94" spans="1:31" ht="15.75" x14ac:dyDescent="0.2">
      <c r="A94" s="175"/>
      <c r="B94" s="175"/>
      <c r="C94" s="223"/>
      <c r="D94" s="136"/>
      <c r="E94" s="175"/>
      <c r="F94" s="181"/>
      <c r="G94" s="181"/>
      <c r="H94" s="34" t="s">
        <v>161</v>
      </c>
      <c r="I94" s="44">
        <v>10238713.98</v>
      </c>
      <c r="J94" s="175"/>
      <c r="K94" s="175"/>
      <c r="L94" s="175"/>
      <c r="M94" s="175"/>
      <c r="N94" s="175"/>
      <c r="O94" s="175"/>
      <c r="P94" s="175"/>
      <c r="Q94" s="178"/>
      <c r="R94" s="178"/>
      <c r="S94" s="165" t="s">
        <v>650</v>
      </c>
      <c r="T94" s="166"/>
      <c r="U94" s="166"/>
      <c r="V94" s="166"/>
      <c r="W94" s="166"/>
      <c r="X94" s="167"/>
      <c r="Y94" s="144" t="s">
        <v>650</v>
      </c>
      <c r="Z94" s="139"/>
      <c r="AA94" s="139"/>
      <c r="AB94" s="187"/>
      <c r="AC94" s="184"/>
      <c r="AD94" s="139"/>
      <c r="AE94" s="139"/>
    </row>
    <row r="95" spans="1:31" ht="15.75" x14ac:dyDescent="0.2">
      <c r="A95" s="175"/>
      <c r="B95" s="175"/>
      <c r="C95" s="223"/>
      <c r="D95" s="136"/>
      <c r="E95" s="175"/>
      <c r="F95" s="181"/>
      <c r="G95" s="181"/>
      <c r="H95" s="34" t="s">
        <v>162</v>
      </c>
      <c r="I95" s="44">
        <v>498100</v>
      </c>
      <c r="J95" s="175"/>
      <c r="K95" s="175"/>
      <c r="L95" s="175"/>
      <c r="M95" s="175"/>
      <c r="N95" s="175"/>
      <c r="O95" s="175"/>
      <c r="P95" s="175"/>
      <c r="Q95" s="178"/>
      <c r="R95" s="178"/>
      <c r="S95" s="171"/>
      <c r="T95" s="172"/>
      <c r="U95" s="172"/>
      <c r="V95" s="172"/>
      <c r="W95" s="172"/>
      <c r="X95" s="173"/>
      <c r="Y95" s="145"/>
      <c r="Z95" s="139"/>
      <c r="AA95" s="139"/>
      <c r="AB95" s="187"/>
      <c r="AC95" s="184"/>
      <c r="AD95" s="139"/>
      <c r="AE95" s="139"/>
    </row>
    <row r="96" spans="1:31" ht="15.75" x14ac:dyDescent="0.2">
      <c r="A96" s="175"/>
      <c r="B96" s="175"/>
      <c r="C96" s="223"/>
      <c r="D96" s="136"/>
      <c r="E96" s="175"/>
      <c r="F96" s="181"/>
      <c r="G96" s="181"/>
      <c r="H96" s="34" t="s">
        <v>478</v>
      </c>
      <c r="I96" s="44">
        <v>39102240.579999998</v>
      </c>
      <c r="J96" s="175"/>
      <c r="K96" s="175"/>
      <c r="L96" s="175"/>
      <c r="M96" s="175"/>
      <c r="N96" s="175"/>
      <c r="O96" s="175"/>
      <c r="P96" s="175"/>
      <c r="Q96" s="178"/>
      <c r="R96" s="178"/>
      <c r="S96" s="171"/>
      <c r="T96" s="172"/>
      <c r="U96" s="172"/>
      <c r="V96" s="172"/>
      <c r="W96" s="172"/>
      <c r="X96" s="173"/>
      <c r="Y96" s="145"/>
      <c r="Z96" s="139"/>
      <c r="AA96" s="139"/>
      <c r="AB96" s="187"/>
      <c r="AC96" s="184"/>
      <c r="AD96" s="139"/>
      <c r="AE96" s="139"/>
    </row>
    <row r="97" spans="1:31" ht="15.75" x14ac:dyDescent="0.2">
      <c r="A97" s="175"/>
      <c r="B97" s="175"/>
      <c r="C97" s="223"/>
      <c r="D97" s="136"/>
      <c r="E97" s="175"/>
      <c r="F97" s="181"/>
      <c r="G97" s="181"/>
      <c r="H97" s="34" t="s">
        <v>398</v>
      </c>
      <c r="I97" s="44">
        <v>176153.02000000002</v>
      </c>
      <c r="J97" s="175"/>
      <c r="K97" s="175"/>
      <c r="L97" s="175"/>
      <c r="M97" s="175"/>
      <c r="N97" s="175"/>
      <c r="O97" s="175"/>
      <c r="P97" s="175"/>
      <c r="Q97" s="178"/>
      <c r="R97" s="178"/>
      <c r="S97" s="171"/>
      <c r="T97" s="172"/>
      <c r="U97" s="172"/>
      <c r="V97" s="172"/>
      <c r="W97" s="172"/>
      <c r="X97" s="173"/>
      <c r="Y97" s="145"/>
      <c r="Z97" s="139"/>
      <c r="AA97" s="139"/>
      <c r="AB97" s="187"/>
      <c r="AC97" s="184"/>
      <c r="AD97" s="139"/>
      <c r="AE97" s="139"/>
    </row>
    <row r="98" spans="1:31" ht="15.75" x14ac:dyDescent="0.2">
      <c r="A98" s="175"/>
      <c r="B98" s="175"/>
      <c r="C98" s="219"/>
      <c r="D98" s="137"/>
      <c r="E98" s="176"/>
      <c r="F98" s="182"/>
      <c r="G98" s="182"/>
      <c r="H98" s="49" t="s">
        <v>399</v>
      </c>
      <c r="I98" s="50">
        <v>21374862.129999999</v>
      </c>
      <c r="J98" s="176"/>
      <c r="K98" s="176"/>
      <c r="L98" s="176"/>
      <c r="M98" s="176"/>
      <c r="N98" s="176"/>
      <c r="O98" s="176"/>
      <c r="P98" s="176"/>
      <c r="Q98" s="179"/>
      <c r="R98" s="179"/>
      <c r="S98" s="168"/>
      <c r="T98" s="169"/>
      <c r="U98" s="169"/>
      <c r="V98" s="169"/>
      <c r="W98" s="169"/>
      <c r="X98" s="170"/>
      <c r="Y98" s="146"/>
      <c r="Z98" s="140"/>
      <c r="AA98" s="140"/>
      <c r="AB98" s="188"/>
      <c r="AC98" s="185"/>
      <c r="AD98" s="140"/>
      <c r="AE98" s="140"/>
    </row>
    <row r="99" spans="1:31" ht="78.75" x14ac:dyDescent="0.2">
      <c r="A99" s="176"/>
      <c r="B99" s="176"/>
      <c r="C99" s="56" t="s">
        <v>532</v>
      </c>
      <c r="D99" s="81" t="s">
        <v>733</v>
      </c>
      <c r="E99" s="36" t="s">
        <v>870</v>
      </c>
      <c r="F99" s="62" t="e">
        <f>G99*Y4</f>
        <v>#VALUE!</v>
      </c>
      <c r="G99" s="62">
        <f>I99</f>
        <v>621889.12</v>
      </c>
      <c r="H99" s="59" t="s">
        <v>130</v>
      </c>
      <c r="I99" s="62">
        <v>621889.12</v>
      </c>
      <c r="J99" s="36" t="s">
        <v>9</v>
      </c>
      <c r="K99" s="36" t="s">
        <v>794</v>
      </c>
      <c r="L99" s="36" t="s">
        <v>637</v>
      </c>
      <c r="M99" s="36" t="s">
        <v>869</v>
      </c>
      <c r="N99" s="36" t="s">
        <v>638</v>
      </c>
      <c r="O99" s="36" t="s">
        <v>638</v>
      </c>
      <c r="P99" s="36" t="s">
        <v>670</v>
      </c>
      <c r="Q99" s="37">
        <v>45992</v>
      </c>
      <c r="R99" s="37">
        <v>45992</v>
      </c>
      <c r="S99" s="38" t="s">
        <v>669</v>
      </c>
      <c r="T99" s="36">
        <v>1</v>
      </c>
      <c r="U99" s="36">
        <v>0</v>
      </c>
      <c r="V99" s="36">
        <v>1</v>
      </c>
      <c r="W99" s="36">
        <v>2</v>
      </c>
      <c r="X99" s="36">
        <v>3</v>
      </c>
      <c r="Y99" s="39">
        <v>0</v>
      </c>
      <c r="Z99" s="63">
        <f>'[1]Provedbeni program'!$W$96</f>
        <v>301280.78000000003</v>
      </c>
      <c r="AA99" s="63">
        <f>Z99*7.5345</f>
        <v>2270000.0369100003</v>
      </c>
      <c r="AB99" s="64" t="s">
        <v>638</v>
      </c>
      <c r="AC99" s="65" t="s">
        <v>1216</v>
      </c>
      <c r="AD99" s="66" t="s">
        <v>1223</v>
      </c>
      <c r="AE99" s="39" t="s">
        <v>1238</v>
      </c>
    </row>
    <row r="100" spans="1:31" ht="31.5" x14ac:dyDescent="0.2">
      <c r="A100" s="174" t="s">
        <v>1306</v>
      </c>
      <c r="B100" s="174" t="s">
        <v>1307</v>
      </c>
      <c r="C100" s="218" t="s">
        <v>565</v>
      </c>
      <c r="D100" s="135" t="s">
        <v>734</v>
      </c>
      <c r="E100" s="174" t="s">
        <v>871</v>
      </c>
      <c r="F100" s="180" t="e">
        <f>G100*Y4</f>
        <v>#VALUE!</v>
      </c>
      <c r="G100" s="180">
        <f>SUM(I100:I151)</f>
        <v>1251996164.4800005</v>
      </c>
      <c r="H100" s="61" t="s">
        <v>216</v>
      </c>
      <c r="I100" s="35">
        <v>5623744.8100000005</v>
      </c>
      <c r="J100" s="174" t="s">
        <v>16</v>
      </c>
      <c r="K100" s="174" t="s">
        <v>794</v>
      </c>
      <c r="L100" s="174" t="s">
        <v>637</v>
      </c>
      <c r="M100" s="174">
        <v>3</v>
      </c>
      <c r="N100" s="174" t="s">
        <v>638</v>
      </c>
      <c r="O100" s="174" t="s">
        <v>642</v>
      </c>
      <c r="P100" s="174" t="s">
        <v>879</v>
      </c>
      <c r="Q100" s="177">
        <v>45992</v>
      </c>
      <c r="R100" s="177">
        <v>45992</v>
      </c>
      <c r="S100" s="38" t="s">
        <v>872</v>
      </c>
      <c r="T100" s="82">
        <v>161018</v>
      </c>
      <c r="U100" s="82">
        <v>161018</v>
      </c>
      <c r="V100" s="82">
        <v>161018</v>
      </c>
      <c r="W100" s="82">
        <v>161018</v>
      </c>
      <c r="X100" s="82">
        <v>161018</v>
      </c>
      <c r="Y100" s="83">
        <v>161018</v>
      </c>
      <c r="Z100" s="159">
        <f>SUM('[1]Provedbeni program'!$W$97:$W$148)</f>
        <v>23887321.595295642</v>
      </c>
      <c r="AA100" s="159">
        <f>Z100*7.5345</f>
        <v>179979024.55975503</v>
      </c>
      <c r="AB100" s="156" t="s">
        <v>638</v>
      </c>
      <c r="AC100" s="153" t="s">
        <v>1216</v>
      </c>
      <c r="AD100" s="150" t="s">
        <v>1215</v>
      </c>
      <c r="AE100" s="144" t="s">
        <v>1285</v>
      </c>
    </row>
    <row r="101" spans="1:31" ht="15.75" x14ac:dyDescent="0.2">
      <c r="A101" s="175"/>
      <c r="B101" s="175"/>
      <c r="C101" s="223"/>
      <c r="D101" s="136"/>
      <c r="E101" s="175"/>
      <c r="F101" s="181"/>
      <c r="G101" s="181"/>
      <c r="H101" s="34" t="s">
        <v>217</v>
      </c>
      <c r="I101" s="44">
        <v>2100319.9299999997</v>
      </c>
      <c r="J101" s="175"/>
      <c r="K101" s="175"/>
      <c r="L101" s="175"/>
      <c r="M101" s="175"/>
      <c r="N101" s="175"/>
      <c r="O101" s="175"/>
      <c r="P101" s="175"/>
      <c r="Q101" s="178"/>
      <c r="R101" s="178"/>
      <c r="S101" s="201" t="s">
        <v>650</v>
      </c>
      <c r="T101" s="202"/>
      <c r="U101" s="202"/>
      <c r="V101" s="202"/>
      <c r="W101" s="202"/>
      <c r="X101" s="203"/>
      <c r="Y101" s="39" t="s">
        <v>650</v>
      </c>
      <c r="Z101" s="160"/>
      <c r="AA101" s="160"/>
      <c r="AB101" s="157"/>
      <c r="AC101" s="154"/>
      <c r="AD101" s="151"/>
      <c r="AE101" s="145"/>
    </row>
    <row r="102" spans="1:31" ht="15.75" x14ac:dyDescent="0.2">
      <c r="A102" s="175"/>
      <c r="B102" s="175"/>
      <c r="C102" s="223"/>
      <c r="D102" s="136"/>
      <c r="E102" s="175"/>
      <c r="F102" s="181"/>
      <c r="G102" s="181"/>
      <c r="H102" s="34" t="s">
        <v>218</v>
      </c>
      <c r="I102" s="44">
        <v>82344.570000000007</v>
      </c>
      <c r="J102" s="175"/>
      <c r="K102" s="175"/>
      <c r="L102" s="175"/>
      <c r="M102" s="175"/>
      <c r="N102" s="175"/>
      <c r="O102" s="175"/>
      <c r="P102" s="175"/>
      <c r="Q102" s="178"/>
      <c r="R102" s="178"/>
      <c r="S102" s="38" t="s">
        <v>1058</v>
      </c>
      <c r="T102" s="36" t="s">
        <v>650</v>
      </c>
      <c r="U102" s="36">
        <v>10</v>
      </c>
      <c r="V102" s="36">
        <v>10</v>
      </c>
      <c r="W102" s="36">
        <v>12</v>
      </c>
      <c r="X102" s="36">
        <v>12</v>
      </c>
      <c r="Y102" s="39">
        <v>12</v>
      </c>
      <c r="Z102" s="160"/>
      <c r="AA102" s="160"/>
      <c r="AB102" s="157"/>
      <c r="AC102" s="154"/>
      <c r="AD102" s="151"/>
      <c r="AE102" s="145"/>
    </row>
    <row r="103" spans="1:31" ht="15.75" x14ac:dyDescent="0.2">
      <c r="A103" s="175"/>
      <c r="B103" s="175"/>
      <c r="C103" s="223"/>
      <c r="D103" s="136"/>
      <c r="E103" s="175"/>
      <c r="F103" s="181"/>
      <c r="G103" s="181"/>
      <c r="H103" s="34" t="s">
        <v>219</v>
      </c>
      <c r="I103" s="44">
        <v>6516866.6799999997</v>
      </c>
      <c r="J103" s="175"/>
      <c r="K103" s="175"/>
      <c r="L103" s="175"/>
      <c r="M103" s="175"/>
      <c r="N103" s="175"/>
      <c r="O103" s="175"/>
      <c r="P103" s="175"/>
      <c r="Q103" s="178"/>
      <c r="R103" s="178"/>
      <c r="S103" s="38" t="s">
        <v>1058</v>
      </c>
      <c r="T103" s="36" t="s">
        <v>650</v>
      </c>
      <c r="U103" s="36" t="s">
        <v>637</v>
      </c>
      <c r="V103" s="36">
        <v>6</v>
      </c>
      <c r="W103" s="36">
        <v>8</v>
      </c>
      <c r="X103" s="36">
        <v>8</v>
      </c>
      <c r="Y103" s="39" t="s">
        <v>637</v>
      </c>
      <c r="Z103" s="160"/>
      <c r="AA103" s="160"/>
      <c r="AB103" s="157"/>
      <c r="AC103" s="154"/>
      <c r="AD103" s="151"/>
      <c r="AE103" s="145"/>
    </row>
    <row r="104" spans="1:31" ht="15.75" x14ac:dyDescent="0.2">
      <c r="A104" s="175"/>
      <c r="B104" s="175"/>
      <c r="C104" s="223"/>
      <c r="D104" s="136"/>
      <c r="E104" s="175"/>
      <c r="F104" s="181"/>
      <c r="G104" s="181"/>
      <c r="H104" s="34" t="s">
        <v>220</v>
      </c>
      <c r="I104" s="44">
        <v>50863.369999999995</v>
      </c>
      <c r="J104" s="175"/>
      <c r="K104" s="175"/>
      <c r="L104" s="175"/>
      <c r="M104" s="175"/>
      <c r="N104" s="175"/>
      <c r="O104" s="175"/>
      <c r="P104" s="175"/>
      <c r="Q104" s="178"/>
      <c r="R104" s="178"/>
      <c r="S104" s="38" t="s">
        <v>1058</v>
      </c>
      <c r="T104" s="36" t="s">
        <v>650</v>
      </c>
      <c r="U104" s="36" t="s">
        <v>637</v>
      </c>
      <c r="V104" s="36">
        <v>6</v>
      </c>
      <c r="W104" s="36">
        <v>8</v>
      </c>
      <c r="X104" s="36">
        <v>8</v>
      </c>
      <c r="Y104" s="39" t="s">
        <v>637</v>
      </c>
      <c r="Z104" s="160"/>
      <c r="AA104" s="160"/>
      <c r="AB104" s="157"/>
      <c r="AC104" s="154"/>
      <c r="AD104" s="151"/>
      <c r="AE104" s="145"/>
    </row>
    <row r="105" spans="1:31" ht="15.75" x14ac:dyDescent="0.2">
      <c r="A105" s="175"/>
      <c r="B105" s="175"/>
      <c r="C105" s="223"/>
      <c r="D105" s="136"/>
      <c r="E105" s="175"/>
      <c r="F105" s="181"/>
      <c r="G105" s="181"/>
      <c r="H105" s="34" t="s">
        <v>221</v>
      </c>
      <c r="I105" s="44">
        <v>3431611.6799999997</v>
      </c>
      <c r="J105" s="175"/>
      <c r="K105" s="175"/>
      <c r="L105" s="175"/>
      <c r="M105" s="175"/>
      <c r="N105" s="175"/>
      <c r="O105" s="175"/>
      <c r="P105" s="175"/>
      <c r="Q105" s="178"/>
      <c r="R105" s="178"/>
      <c r="S105" s="162" t="s">
        <v>650</v>
      </c>
      <c r="T105" s="163"/>
      <c r="U105" s="163"/>
      <c r="V105" s="163"/>
      <c r="W105" s="163"/>
      <c r="X105" s="164"/>
      <c r="Y105" s="39" t="s">
        <v>650</v>
      </c>
      <c r="Z105" s="160"/>
      <c r="AA105" s="160"/>
      <c r="AB105" s="157"/>
      <c r="AC105" s="154"/>
      <c r="AD105" s="151"/>
      <c r="AE105" s="145"/>
    </row>
    <row r="106" spans="1:31" ht="15.75" x14ac:dyDescent="0.2">
      <c r="A106" s="175"/>
      <c r="B106" s="175"/>
      <c r="C106" s="223"/>
      <c r="D106" s="136"/>
      <c r="E106" s="175"/>
      <c r="F106" s="181"/>
      <c r="G106" s="181"/>
      <c r="H106" s="34" t="s">
        <v>222</v>
      </c>
      <c r="I106" s="44">
        <v>2415588.7800000003</v>
      </c>
      <c r="J106" s="175"/>
      <c r="K106" s="175"/>
      <c r="L106" s="175"/>
      <c r="M106" s="175"/>
      <c r="N106" s="175"/>
      <c r="O106" s="175"/>
      <c r="P106" s="175"/>
      <c r="Q106" s="178"/>
      <c r="R106" s="178"/>
      <c r="S106" s="38" t="s">
        <v>1059</v>
      </c>
      <c r="T106" s="36" t="s">
        <v>650</v>
      </c>
      <c r="U106" s="82">
        <v>4100</v>
      </c>
      <c r="V106" s="82">
        <v>4100</v>
      </c>
      <c r="W106" s="82">
        <v>4100</v>
      </c>
      <c r="X106" s="82">
        <v>4100</v>
      </c>
      <c r="Y106" s="83">
        <v>3792</v>
      </c>
      <c r="Z106" s="160"/>
      <c r="AA106" s="160"/>
      <c r="AB106" s="157"/>
      <c r="AC106" s="154"/>
      <c r="AD106" s="151"/>
      <c r="AE106" s="145"/>
    </row>
    <row r="107" spans="1:31" ht="15.75" x14ac:dyDescent="0.2">
      <c r="A107" s="175"/>
      <c r="B107" s="175"/>
      <c r="C107" s="223"/>
      <c r="D107" s="136"/>
      <c r="E107" s="175"/>
      <c r="F107" s="181"/>
      <c r="G107" s="181"/>
      <c r="H107" s="34" t="s">
        <v>223</v>
      </c>
      <c r="I107" s="44">
        <v>1081554.04</v>
      </c>
      <c r="J107" s="175"/>
      <c r="K107" s="175"/>
      <c r="L107" s="175"/>
      <c r="M107" s="175"/>
      <c r="N107" s="175"/>
      <c r="O107" s="175"/>
      <c r="P107" s="175"/>
      <c r="Q107" s="178"/>
      <c r="R107" s="178"/>
      <c r="S107" s="38" t="s">
        <v>1060</v>
      </c>
      <c r="T107" s="36" t="s">
        <v>650</v>
      </c>
      <c r="U107" s="36">
        <v>92</v>
      </c>
      <c r="V107" s="36">
        <v>100</v>
      </c>
      <c r="W107" s="36">
        <v>100</v>
      </c>
      <c r="X107" s="36">
        <v>100</v>
      </c>
      <c r="Y107" s="39">
        <v>91</v>
      </c>
      <c r="Z107" s="160"/>
      <c r="AA107" s="160"/>
      <c r="AB107" s="157"/>
      <c r="AC107" s="154"/>
      <c r="AD107" s="151"/>
      <c r="AE107" s="145"/>
    </row>
    <row r="108" spans="1:31" ht="15.75" x14ac:dyDescent="0.2">
      <c r="A108" s="175"/>
      <c r="B108" s="175"/>
      <c r="C108" s="223"/>
      <c r="D108" s="136"/>
      <c r="E108" s="175"/>
      <c r="F108" s="181"/>
      <c r="G108" s="181"/>
      <c r="H108" s="34" t="s">
        <v>224</v>
      </c>
      <c r="I108" s="44">
        <v>16133840.460000001</v>
      </c>
      <c r="J108" s="175"/>
      <c r="K108" s="175"/>
      <c r="L108" s="175"/>
      <c r="M108" s="175"/>
      <c r="N108" s="175"/>
      <c r="O108" s="175"/>
      <c r="P108" s="175"/>
      <c r="Q108" s="178"/>
      <c r="R108" s="178"/>
      <c r="S108" s="162" t="s">
        <v>650</v>
      </c>
      <c r="T108" s="163"/>
      <c r="U108" s="164"/>
      <c r="V108" s="36"/>
      <c r="W108" s="36"/>
      <c r="X108" s="36"/>
      <c r="Y108" s="39" t="s">
        <v>650</v>
      </c>
      <c r="Z108" s="160"/>
      <c r="AA108" s="160"/>
      <c r="AB108" s="157"/>
      <c r="AC108" s="154"/>
      <c r="AD108" s="151"/>
      <c r="AE108" s="145"/>
    </row>
    <row r="109" spans="1:31" ht="15.75" x14ac:dyDescent="0.2">
      <c r="A109" s="175"/>
      <c r="B109" s="175"/>
      <c r="C109" s="223"/>
      <c r="D109" s="136"/>
      <c r="E109" s="175"/>
      <c r="F109" s="181"/>
      <c r="G109" s="181"/>
      <c r="H109" s="34" t="s">
        <v>225</v>
      </c>
      <c r="I109" s="44">
        <v>2185862.5300000003</v>
      </c>
      <c r="J109" s="175"/>
      <c r="K109" s="175"/>
      <c r="L109" s="175"/>
      <c r="M109" s="175"/>
      <c r="N109" s="175"/>
      <c r="O109" s="175"/>
      <c r="P109" s="175"/>
      <c r="Q109" s="178"/>
      <c r="R109" s="178"/>
      <c r="S109" s="38" t="s">
        <v>1061</v>
      </c>
      <c r="T109" s="36" t="s">
        <v>650</v>
      </c>
      <c r="U109" s="82">
        <v>3386</v>
      </c>
      <c r="V109" s="36">
        <v>3386</v>
      </c>
      <c r="W109" s="36">
        <v>3386</v>
      </c>
      <c r="X109" s="36">
        <v>3386</v>
      </c>
      <c r="Y109" s="83">
        <v>3275</v>
      </c>
      <c r="Z109" s="160"/>
      <c r="AA109" s="160"/>
      <c r="AB109" s="157"/>
      <c r="AC109" s="154"/>
      <c r="AD109" s="151"/>
      <c r="AE109" s="145"/>
    </row>
    <row r="110" spans="1:31" ht="15.75" x14ac:dyDescent="0.2">
      <c r="A110" s="175"/>
      <c r="B110" s="175"/>
      <c r="C110" s="223"/>
      <c r="D110" s="136"/>
      <c r="E110" s="175"/>
      <c r="F110" s="181"/>
      <c r="G110" s="181"/>
      <c r="H110" s="34" t="s">
        <v>226</v>
      </c>
      <c r="I110" s="44">
        <v>71617.58</v>
      </c>
      <c r="J110" s="175"/>
      <c r="K110" s="175"/>
      <c r="L110" s="175"/>
      <c r="M110" s="175"/>
      <c r="N110" s="175"/>
      <c r="O110" s="175"/>
      <c r="P110" s="175"/>
      <c r="Q110" s="178"/>
      <c r="R110" s="178"/>
      <c r="S110" s="38" t="s">
        <v>1062</v>
      </c>
      <c r="T110" s="36" t="s">
        <v>650</v>
      </c>
      <c r="U110" s="82">
        <v>1050</v>
      </c>
      <c r="V110" s="36">
        <v>1100</v>
      </c>
      <c r="W110" s="36">
        <v>1100</v>
      </c>
      <c r="X110" s="36">
        <v>1100</v>
      </c>
      <c r="Y110" s="83">
        <v>1050</v>
      </c>
      <c r="Z110" s="160"/>
      <c r="AA110" s="160"/>
      <c r="AB110" s="157"/>
      <c r="AC110" s="154"/>
      <c r="AD110" s="151"/>
      <c r="AE110" s="145"/>
    </row>
    <row r="111" spans="1:31" ht="15.75" x14ac:dyDescent="0.2">
      <c r="A111" s="175"/>
      <c r="B111" s="175"/>
      <c r="C111" s="223"/>
      <c r="D111" s="136"/>
      <c r="E111" s="175"/>
      <c r="F111" s="181"/>
      <c r="G111" s="181"/>
      <c r="H111" s="34" t="s">
        <v>227</v>
      </c>
      <c r="I111" s="44">
        <v>169971.29</v>
      </c>
      <c r="J111" s="175"/>
      <c r="K111" s="175"/>
      <c r="L111" s="175"/>
      <c r="M111" s="175"/>
      <c r="N111" s="175"/>
      <c r="O111" s="175"/>
      <c r="P111" s="175"/>
      <c r="Q111" s="178"/>
      <c r="R111" s="178"/>
      <c r="S111" s="38" t="s">
        <v>1063</v>
      </c>
      <c r="T111" s="36" t="s">
        <v>650</v>
      </c>
      <c r="U111" s="82">
        <v>3400</v>
      </c>
      <c r="V111" s="36">
        <v>3500</v>
      </c>
      <c r="W111" s="36">
        <v>3500</v>
      </c>
      <c r="X111" s="36">
        <v>3550</v>
      </c>
      <c r="Y111" s="83">
        <v>3637</v>
      </c>
      <c r="Z111" s="160"/>
      <c r="AA111" s="160"/>
      <c r="AB111" s="157"/>
      <c r="AC111" s="154"/>
      <c r="AD111" s="151"/>
      <c r="AE111" s="145"/>
    </row>
    <row r="112" spans="1:31" ht="15.75" x14ac:dyDescent="0.2">
      <c r="A112" s="175"/>
      <c r="B112" s="175"/>
      <c r="C112" s="223"/>
      <c r="D112" s="136"/>
      <c r="E112" s="175"/>
      <c r="F112" s="181"/>
      <c r="G112" s="181"/>
      <c r="H112" s="34" t="s">
        <v>228</v>
      </c>
      <c r="I112" s="44">
        <v>16441659.699999999</v>
      </c>
      <c r="J112" s="175"/>
      <c r="K112" s="175"/>
      <c r="L112" s="175"/>
      <c r="M112" s="175"/>
      <c r="N112" s="175"/>
      <c r="O112" s="175"/>
      <c r="P112" s="175"/>
      <c r="Q112" s="178"/>
      <c r="R112" s="178"/>
      <c r="S112" s="162" t="s">
        <v>650</v>
      </c>
      <c r="T112" s="163"/>
      <c r="U112" s="163"/>
      <c r="V112" s="163"/>
      <c r="W112" s="163"/>
      <c r="X112" s="164"/>
      <c r="Y112" s="39" t="s">
        <v>650</v>
      </c>
      <c r="Z112" s="160"/>
      <c r="AA112" s="160"/>
      <c r="AB112" s="157"/>
      <c r="AC112" s="154"/>
      <c r="AD112" s="151"/>
      <c r="AE112" s="145"/>
    </row>
    <row r="113" spans="1:31" ht="31.5" x14ac:dyDescent="0.2">
      <c r="A113" s="175"/>
      <c r="B113" s="175"/>
      <c r="C113" s="223"/>
      <c r="D113" s="136"/>
      <c r="E113" s="175"/>
      <c r="F113" s="181"/>
      <c r="G113" s="181"/>
      <c r="H113" s="34" t="s">
        <v>422</v>
      </c>
      <c r="I113" s="44">
        <v>95590.11</v>
      </c>
      <c r="J113" s="175"/>
      <c r="K113" s="175"/>
      <c r="L113" s="175"/>
      <c r="M113" s="175"/>
      <c r="N113" s="175"/>
      <c r="O113" s="175"/>
      <c r="P113" s="175"/>
      <c r="Q113" s="178"/>
      <c r="R113" s="178"/>
      <c r="S113" s="38" t="s">
        <v>1064</v>
      </c>
      <c r="T113" s="36" t="s">
        <v>650</v>
      </c>
      <c r="U113" s="36">
        <v>50</v>
      </c>
      <c r="V113" s="36">
        <v>40</v>
      </c>
      <c r="W113" s="36">
        <v>40</v>
      </c>
      <c r="X113" s="36">
        <v>40</v>
      </c>
      <c r="Y113" s="39">
        <v>44</v>
      </c>
      <c r="Z113" s="160"/>
      <c r="AA113" s="160"/>
      <c r="AB113" s="157"/>
      <c r="AC113" s="154"/>
      <c r="AD113" s="151"/>
      <c r="AE113" s="145"/>
    </row>
    <row r="114" spans="1:31" ht="15" customHeight="1" x14ac:dyDescent="0.2">
      <c r="A114" s="175"/>
      <c r="B114" s="175"/>
      <c r="C114" s="223"/>
      <c r="D114" s="136"/>
      <c r="E114" s="175"/>
      <c r="F114" s="181"/>
      <c r="G114" s="181"/>
      <c r="H114" s="34" t="s">
        <v>423</v>
      </c>
      <c r="I114" s="44">
        <v>112178.24000000001</v>
      </c>
      <c r="J114" s="217"/>
      <c r="K114" s="175"/>
      <c r="L114" s="175"/>
      <c r="M114" s="175"/>
      <c r="N114" s="175"/>
      <c r="O114" s="175"/>
      <c r="P114" s="175"/>
      <c r="Q114" s="178"/>
      <c r="R114" s="178"/>
      <c r="S114" s="162" t="s">
        <v>650</v>
      </c>
      <c r="T114" s="163"/>
      <c r="U114" s="163"/>
      <c r="V114" s="163"/>
      <c r="W114" s="163"/>
      <c r="X114" s="164"/>
      <c r="Y114" s="39" t="s">
        <v>650</v>
      </c>
      <c r="Z114" s="160"/>
      <c r="AA114" s="160"/>
      <c r="AB114" s="157"/>
      <c r="AC114" s="154"/>
      <c r="AD114" s="151"/>
      <c r="AE114" s="145"/>
    </row>
    <row r="115" spans="1:31" ht="78.75" x14ac:dyDescent="0.2">
      <c r="A115" s="175"/>
      <c r="B115" s="175"/>
      <c r="C115" s="67" t="s">
        <v>539</v>
      </c>
      <c r="D115" s="136"/>
      <c r="E115" s="175"/>
      <c r="F115" s="181"/>
      <c r="G115" s="181"/>
      <c r="H115" s="34" t="s">
        <v>482</v>
      </c>
      <c r="I115" s="44">
        <v>32924264.649999999</v>
      </c>
      <c r="J115" s="92" t="s">
        <v>10</v>
      </c>
      <c r="K115" s="175"/>
      <c r="L115" s="175"/>
      <c r="M115" s="175"/>
      <c r="N115" s="175"/>
      <c r="O115" s="175"/>
      <c r="P115" s="175"/>
      <c r="Q115" s="178"/>
      <c r="R115" s="178"/>
      <c r="S115" s="38" t="s">
        <v>671</v>
      </c>
      <c r="T115" s="36">
        <v>1</v>
      </c>
      <c r="U115" s="36">
        <v>1</v>
      </c>
      <c r="V115" s="36">
        <v>5</v>
      </c>
      <c r="W115" s="36">
        <v>4</v>
      </c>
      <c r="X115" s="36">
        <v>2</v>
      </c>
      <c r="Y115" s="39">
        <v>1</v>
      </c>
      <c r="Z115" s="160"/>
      <c r="AA115" s="160"/>
      <c r="AB115" s="157"/>
      <c r="AC115" s="154"/>
      <c r="AD115" s="151"/>
      <c r="AE115" s="145"/>
    </row>
    <row r="116" spans="1:31" ht="24" customHeight="1" x14ac:dyDescent="0.2">
      <c r="A116" s="175"/>
      <c r="B116" s="175"/>
      <c r="C116" s="223" t="s">
        <v>566</v>
      </c>
      <c r="D116" s="136"/>
      <c r="E116" s="175"/>
      <c r="F116" s="181"/>
      <c r="G116" s="181"/>
      <c r="H116" s="34" t="s">
        <v>229</v>
      </c>
      <c r="I116" s="44">
        <v>690167.37</v>
      </c>
      <c r="J116" s="216" t="s">
        <v>16</v>
      </c>
      <c r="K116" s="175"/>
      <c r="L116" s="175"/>
      <c r="M116" s="175"/>
      <c r="N116" s="175"/>
      <c r="O116" s="175"/>
      <c r="P116" s="175"/>
      <c r="Q116" s="178"/>
      <c r="R116" s="178"/>
      <c r="S116" s="93" t="s">
        <v>1059</v>
      </c>
      <c r="T116" s="94" t="s">
        <v>650</v>
      </c>
      <c r="U116" s="94">
        <v>250</v>
      </c>
      <c r="V116" s="94">
        <v>250</v>
      </c>
      <c r="W116" s="94">
        <v>300</v>
      </c>
      <c r="X116" s="94">
        <v>300</v>
      </c>
      <c r="Y116" s="39">
        <v>50</v>
      </c>
      <c r="Z116" s="160"/>
      <c r="AA116" s="160"/>
      <c r="AB116" s="157"/>
      <c r="AC116" s="154"/>
      <c r="AD116" s="151"/>
      <c r="AE116" s="145"/>
    </row>
    <row r="117" spans="1:31" ht="12.75" customHeight="1" x14ac:dyDescent="0.2">
      <c r="A117" s="175"/>
      <c r="B117" s="175"/>
      <c r="C117" s="223"/>
      <c r="D117" s="136"/>
      <c r="E117" s="175"/>
      <c r="F117" s="181"/>
      <c r="G117" s="181"/>
      <c r="H117" s="34" t="s">
        <v>235</v>
      </c>
      <c r="I117" s="44">
        <v>8308.91</v>
      </c>
      <c r="J117" s="175"/>
      <c r="K117" s="175"/>
      <c r="L117" s="175"/>
      <c r="M117" s="175"/>
      <c r="N117" s="175"/>
      <c r="O117" s="175"/>
      <c r="P117" s="175"/>
      <c r="Q117" s="178"/>
      <c r="R117" s="178"/>
      <c r="S117" s="165" t="s">
        <v>650</v>
      </c>
      <c r="T117" s="166"/>
      <c r="U117" s="166"/>
      <c r="V117" s="166"/>
      <c r="W117" s="166"/>
      <c r="X117" s="167"/>
      <c r="Y117" s="144" t="s">
        <v>650</v>
      </c>
      <c r="Z117" s="160"/>
      <c r="AA117" s="160"/>
      <c r="AB117" s="157"/>
      <c r="AC117" s="154"/>
      <c r="AD117" s="151"/>
      <c r="AE117" s="145"/>
    </row>
    <row r="118" spans="1:31" ht="15.75" x14ac:dyDescent="0.2">
      <c r="A118" s="175"/>
      <c r="B118" s="175"/>
      <c r="C118" s="223" t="s">
        <v>578</v>
      </c>
      <c r="D118" s="136"/>
      <c r="E118" s="175"/>
      <c r="F118" s="181"/>
      <c r="G118" s="181"/>
      <c r="H118" s="34" t="s">
        <v>275</v>
      </c>
      <c r="I118" s="44">
        <v>1062043059.0599999</v>
      </c>
      <c r="J118" s="175"/>
      <c r="K118" s="175"/>
      <c r="L118" s="175"/>
      <c r="M118" s="175"/>
      <c r="N118" s="175"/>
      <c r="O118" s="175"/>
      <c r="P118" s="175"/>
      <c r="Q118" s="178"/>
      <c r="R118" s="178"/>
      <c r="S118" s="168"/>
      <c r="T118" s="169"/>
      <c r="U118" s="169"/>
      <c r="V118" s="169"/>
      <c r="W118" s="169"/>
      <c r="X118" s="170"/>
      <c r="Y118" s="146"/>
      <c r="Z118" s="160"/>
      <c r="AA118" s="160"/>
      <c r="AB118" s="157"/>
      <c r="AC118" s="154"/>
      <c r="AD118" s="151"/>
      <c r="AE118" s="145"/>
    </row>
    <row r="119" spans="1:31" ht="31.5" x14ac:dyDescent="0.2">
      <c r="A119" s="175"/>
      <c r="B119" s="175"/>
      <c r="C119" s="223"/>
      <c r="D119" s="136"/>
      <c r="E119" s="175"/>
      <c r="F119" s="181"/>
      <c r="G119" s="181"/>
      <c r="H119" s="34" t="s">
        <v>503</v>
      </c>
      <c r="I119" s="44">
        <v>23398262.329999998</v>
      </c>
      <c r="J119" s="175"/>
      <c r="K119" s="175"/>
      <c r="L119" s="175"/>
      <c r="M119" s="175"/>
      <c r="N119" s="175"/>
      <c r="O119" s="175"/>
      <c r="P119" s="175"/>
      <c r="Q119" s="178"/>
      <c r="R119" s="178"/>
      <c r="S119" s="38" t="s">
        <v>1065</v>
      </c>
      <c r="T119" s="36" t="s">
        <v>650</v>
      </c>
      <c r="U119" s="76">
        <v>1</v>
      </c>
      <c r="V119" s="76">
        <v>1</v>
      </c>
      <c r="W119" s="76">
        <v>1</v>
      </c>
      <c r="X119" s="76">
        <v>1</v>
      </c>
      <c r="Y119" s="77">
        <v>1</v>
      </c>
      <c r="Z119" s="160"/>
      <c r="AA119" s="160"/>
      <c r="AB119" s="157"/>
      <c r="AC119" s="154"/>
      <c r="AD119" s="151"/>
      <c r="AE119" s="145"/>
    </row>
    <row r="120" spans="1:31" ht="15" customHeight="1" x14ac:dyDescent="0.2">
      <c r="A120" s="175"/>
      <c r="B120" s="175"/>
      <c r="C120" s="223" t="s">
        <v>579</v>
      </c>
      <c r="D120" s="136"/>
      <c r="E120" s="175"/>
      <c r="F120" s="181"/>
      <c r="G120" s="181"/>
      <c r="H120" s="34" t="s">
        <v>276</v>
      </c>
      <c r="I120" s="44">
        <v>665703.49</v>
      </c>
      <c r="J120" s="175"/>
      <c r="K120" s="175"/>
      <c r="L120" s="175"/>
      <c r="M120" s="175"/>
      <c r="N120" s="175"/>
      <c r="O120" s="175"/>
      <c r="P120" s="175"/>
      <c r="Q120" s="178"/>
      <c r="R120" s="178"/>
      <c r="S120" s="38" t="s">
        <v>1062</v>
      </c>
      <c r="T120" s="36" t="s">
        <v>650</v>
      </c>
      <c r="U120" s="36">
        <v>600</v>
      </c>
      <c r="V120" s="36">
        <v>600</v>
      </c>
      <c r="W120" s="36">
        <v>600</v>
      </c>
      <c r="X120" s="36">
        <v>600</v>
      </c>
      <c r="Y120" s="39">
        <v>590</v>
      </c>
      <c r="Z120" s="160"/>
      <c r="AA120" s="160"/>
      <c r="AB120" s="157"/>
      <c r="AC120" s="154"/>
      <c r="AD120" s="151"/>
      <c r="AE120" s="145"/>
    </row>
    <row r="121" spans="1:31" ht="31.5" x14ac:dyDescent="0.2">
      <c r="A121" s="175"/>
      <c r="B121" s="175"/>
      <c r="C121" s="223"/>
      <c r="D121" s="136"/>
      <c r="E121" s="175"/>
      <c r="F121" s="181"/>
      <c r="G121" s="181"/>
      <c r="H121" s="34" t="s">
        <v>277</v>
      </c>
      <c r="I121" s="44">
        <v>955601.08</v>
      </c>
      <c r="J121" s="175"/>
      <c r="K121" s="175"/>
      <c r="L121" s="175"/>
      <c r="M121" s="175"/>
      <c r="N121" s="175"/>
      <c r="O121" s="175"/>
      <c r="P121" s="175"/>
      <c r="Q121" s="178"/>
      <c r="R121" s="178"/>
      <c r="S121" s="38" t="s">
        <v>1239</v>
      </c>
      <c r="T121" s="36">
        <v>5</v>
      </c>
      <c r="U121" s="36">
        <v>6</v>
      </c>
      <c r="V121" s="36" t="s">
        <v>1066</v>
      </c>
      <c r="W121" s="36" t="s">
        <v>1066</v>
      </c>
      <c r="X121" s="36" t="s">
        <v>1066</v>
      </c>
      <c r="Y121" s="39" t="s">
        <v>650</v>
      </c>
      <c r="Z121" s="160"/>
      <c r="AA121" s="160"/>
      <c r="AB121" s="157"/>
      <c r="AC121" s="154"/>
      <c r="AD121" s="151"/>
      <c r="AE121" s="145"/>
    </row>
    <row r="122" spans="1:31" ht="15.75" x14ac:dyDescent="0.2">
      <c r="A122" s="175"/>
      <c r="B122" s="175"/>
      <c r="C122" s="223"/>
      <c r="D122" s="136"/>
      <c r="E122" s="175"/>
      <c r="F122" s="181"/>
      <c r="G122" s="181"/>
      <c r="H122" s="34" t="s">
        <v>278</v>
      </c>
      <c r="I122" s="44">
        <v>95890.08</v>
      </c>
      <c r="J122" s="175"/>
      <c r="K122" s="175"/>
      <c r="L122" s="175"/>
      <c r="M122" s="175"/>
      <c r="N122" s="175"/>
      <c r="O122" s="175"/>
      <c r="P122" s="175"/>
      <c r="Q122" s="178"/>
      <c r="R122" s="178"/>
      <c r="S122" s="38" t="s">
        <v>1067</v>
      </c>
      <c r="T122" s="36" t="s">
        <v>650</v>
      </c>
      <c r="U122" s="36">
        <v>5</v>
      </c>
      <c r="V122" s="36">
        <v>5</v>
      </c>
      <c r="W122" s="36">
        <v>5</v>
      </c>
      <c r="X122" s="36">
        <v>5</v>
      </c>
      <c r="Y122" s="39">
        <v>5</v>
      </c>
      <c r="Z122" s="160"/>
      <c r="AA122" s="160"/>
      <c r="AB122" s="157"/>
      <c r="AC122" s="154"/>
      <c r="AD122" s="151"/>
      <c r="AE122" s="145"/>
    </row>
    <row r="123" spans="1:31" ht="15.75" x14ac:dyDescent="0.2">
      <c r="A123" s="175"/>
      <c r="B123" s="175"/>
      <c r="C123" s="223"/>
      <c r="D123" s="136"/>
      <c r="E123" s="175"/>
      <c r="F123" s="181"/>
      <c r="G123" s="181"/>
      <c r="H123" s="34" t="s">
        <v>279</v>
      </c>
      <c r="I123" s="44">
        <v>849256.5</v>
      </c>
      <c r="J123" s="175"/>
      <c r="K123" s="175"/>
      <c r="L123" s="175"/>
      <c r="M123" s="175"/>
      <c r="N123" s="175"/>
      <c r="O123" s="175"/>
      <c r="P123" s="175"/>
      <c r="Q123" s="178"/>
      <c r="R123" s="178"/>
      <c r="S123" s="38" t="s">
        <v>1068</v>
      </c>
      <c r="T123" s="36" t="s">
        <v>650</v>
      </c>
      <c r="U123" s="82">
        <v>2000</v>
      </c>
      <c r="V123" s="36">
        <v>2000</v>
      </c>
      <c r="W123" s="36">
        <v>2100</v>
      </c>
      <c r="X123" s="36">
        <v>2100</v>
      </c>
      <c r="Y123" s="83">
        <v>2008</v>
      </c>
      <c r="Z123" s="160"/>
      <c r="AA123" s="160"/>
      <c r="AB123" s="157"/>
      <c r="AC123" s="154"/>
      <c r="AD123" s="151"/>
      <c r="AE123" s="145"/>
    </row>
    <row r="124" spans="1:31" ht="15.75" x14ac:dyDescent="0.2">
      <c r="A124" s="175"/>
      <c r="B124" s="175"/>
      <c r="C124" s="223"/>
      <c r="D124" s="136"/>
      <c r="E124" s="175"/>
      <c r="F124" s="181"/>
      <c r="G124" s="181"/>
      <c r="H124" s="34" t="s">
        <v>280</v>
      </c>
      <c r="I124" s="44">
        <v>339942.58999999997</v>
      </c>
      <c r="J124" s="175"/>
      <c r="K124" s="175"/>
      <c r="L124" s="175"/>
      <c r="M124" s="175"/>
      <c r="N124" s="175"/>
      <c r="O124" s="175"/>
      <c r="P124" s="175"/>
      <c r="Q124" s="178"/>
      <c r="R124" s="178"/>
      <c r="S124" s="38" t="s">
        <v>1059</v>
      </c>
      <c r="T124" s="36" t="s">
        <v>650</v>
      </c>
      <c r="U124" s="82">
        <v>7000</v>
      </c>
      <c r="V124" s="36">
        <v>7000</v>
      </c>
      <c r="W124" s="36">
        <v>7000</v>
      </c>
      <c r="X124" s="36">
        <v>7000</v>
      </c>
      <c r="Y124" s="83">
        <v>5285</v>
      </c>
      <c r="Z124" s="160"/>
      <c r="AA124" s="160"/>
      <c r="AB124" s="157"/>
      <c r="AC124" s="154"/>
      <c r="AD124" s="151"/>
      <c r="AE124" s="145"/>
    </row>
    <row r="125" spans="1:31" ht="15.75" x14ac:dyDescent="0.2">
      <c r="A125" s="175"/>
      <c r="B125" s="175"/>
      <c r="C125" s="223"/>
      <c r="D125" s="136"/>
      <c r="E125" s="175"/>
      <c r="F125" s="181"/>
      <c r="G125" s="181"/>
      <c r="H125" s="34" t="s">
        <v>281</v>
      </c>
      <c r="I125" s="44">
        <v>53172.28</v>
      </c>
      <c r="J125" s="175"/>
      <c r="K125" s="175"/>
      <c r="L125" s="175"/>
      <c r="M125" s="175"/>
      <c r="N125" s="175"/>
      <c r="O125" s="175"/>
      <c r="P125" s="175"/>
      <c r="Q125" s="178"/>
      <c r="R125" s="178"/>
      <c r="S125" s="38" t="s">
        <v>1062</v>
      </c>
      <c r="T125" s="36" t="s">
        <v>650</v>
      </c>
      <c r="U125" s="36" t="s">
        <v>637</v>
      </c>
      <c r="V125" s="36">
        <v>3500</v>
      </c>
      <c r="W125" s="36">
        <v>4000</v>
      </c>
      <c r="X125" s="36">
        <v>4000</v>
      </c>
      <c r="Y125" s="39" t="s">
        <v>650</v>
      </c>
      <c r="Z125" s="160"/>
      <c r="AA125" s="160"/>
      <c r="AB125" s="157"/>
      <c r="AC125" s="154"/>
      <c r="AD125" s="151"/>
      <c r="AE125" s="145"/>
    </row>
    <row r="126" spans="1:31" ht="15.75" x14ac:dyDescent="0.2">
      <c r="A126" s="175"/>
      <c r="B126" s="175"/>
      <c r="C126" s="223"/>
      <c r="D126" s="136"/>
      <c r="E126" s="175"/>
      <c r="F126" s="181"/>
      <c r="G126" s="181"/>
      <c r="H126" s="34" t="s">
        <v>282</v>
      </c>
      <c r="I126" s="44">
        <v>33180.699999999997</v>
      </c>
      <c r="J126" s="175"/>
      <c r="K126" s="175"/>
      <c r="L126" s="175"/>
      <c r="M126" s="175"/>
      <c r="N126" s="175"/>
      <c r="O126" s="175"/>
      <c r="P126" s="175"/>
      <c r="Q126" s="178"/>
      <c r="R126" s="178"/>
      <c r="S126" s="162" t="s">
        <v>650</v>
      </c>
      <c r="T126" s="163"/>
      <c r="U126" s="164"/>
      <c r="V126" s="36"/>
      <c r="W126" s="36"/>
      <c r="X126" s="36"/>
      <c r="Y126" s="39" t="s">
        <v>650</v>
      </c>
      <c r="Z126" s="160"/>
      <c r="AA126" s="160"/>
      <c r="AB126" s="157"/>
      <c r="AC126" s="154"/>
      <c r="AD126" s="151"/>
      <c r="AE126" s="145"/>
    </row>
    <row r="127" spans="1:31" ht="15.75" x14ac:dyDescent="0.2">
      <c r="A127" s="175"/>
      <c r="B127" s="175"/>
      <c r="C127" s="223"/>
      <c r="D127" s="136"/>
      <c r="E127" s="175"/>
      <c r="F127" s="181"/>
      <c r="G127" s="181"/>
      <c r="H127" s="34" t="s">
        <v>283</v>
      </c>
      <c r="I127" s="44">
        <v>79608.42</v>
      </c>
      <c r="J127" s="175"/>
      <c r="K127" s="175"/>
      <c r="L127" s="175"/>
      <c r="M127" s="175"/>
      <c r="N127" s="175"/>
      <c r="O127" s="175"/>
      <c r="P127" s="175"/>
      <c r="Q127" s="178"/>
      <c r="R127" s="178"/>
      <c r="S127" s="38" t="s">
        <v>1069</v>
      </c>
      <c r="T127" s="36" t="s">
        <v>650</v>
      </c>
      <c r="U127" s="36">
        <v>100</v>
      </c>
      <c r="V127" s="36">
        <v>100</v>
      </c>
      <c r="W127" s="36">
        <v>100</v>
      </c>
      <c r="X127" s="36">
        <v>100</v>
      </c>
      <c r="Y127" s="39">
        <v>58</v>
      </c>
      <c r="Z127" s="160"/>
      <c r="AA127" s="160"/>
      <c r="AB127" s="157"/>
      <c r="AC127" s="154"/>
      <c r="AD127" s="151"/>
      <c r="AE127" s="145"/>
    </row>
    <row r="128" spans="1:31" ht="12.75" customHeight="1" x14ac:dyDescent="0.2">
      <c r="A128" s="175"/>
      <c r="B128" s="175"/>
      <c r="C128" s="223"/>
      <c r="D128" s="136"/>
      <c r="E128" s="175"/>
      <c r="F128" s="181"/>
      <c r="G128" s="181"/>
      <c r="H128" s="34" t="s">
        <v>284</v>
      </c>
      <c r="I128" s="44">
        <v>13272.28</v>
      </c>
      <c r="J128" s="175"/>
      <c r="K128" s="175"/>
      <c r="L128" s="175"/>
      <c r="M128" s="175"/>
      <c r="N128" s="175"/>
      <c r="O128" s="175"/>
      <c r="P128" s="175"/>
      <c r="Q128" s="178"/>
      <c r="R128" s="178"/>
      <c r="S128" s="165" t="s">
        <v>650</v>
      </c>
      <c r="T128" s="166"/>
      <c r="U128" s="166"/>
      <c r="V128" s="166"/>
      <c r="W128" s="166"/>
      <c r="X128" s="167"/>
      <c r="Y128" s="144" t="s">
        <v>650</v>
      </c>
      <c r="Z128" s="160"/>
      <c r="AA128" s="160"/>
      <c r="AB128" s="157"/>
      <c r="AC128" s="154"/>
      <c r="AD128" s="151"/>
      <c r="AE128" s="145"/>
    </row>
    <row r="129" spans="1:31" ht="25.5" customHeight="1" x14ac:dyDescent="0.2">
      <c r="A129" s="175"/>
      <c r="B129" s="175"/>
      <c r="C129" s="223"/>
      <c r="D129" s="136"/>
      <c r="E129" s="175"/>
      <c r="F129" s="181"/>
      <c r="G129" s="181"/>
      <c r="H129" s="34" t="s">
        <v>285</v>
      </c>
      <c r="I129" s="44">
        <v>57813741.700000003</v>
      </c>
      <c r="J129" s="175"/>
      <c r="K129" s="175"/>
      <c r="L129" s="175"/>
      <c r="M129" s="175"/>
      <c r="N129" s="175"/>
      <c r="O129" s="175"/>
      <c r="P129" s="175"/>
      <c r="Q129" s="178"/>
      <c r="R129" s="178"/>
      <c r="S129" s="168"/>
      <c r="T129" s="169"/>
      <c r="U129" s="169"/>
      <c r="V129" s="169"/>
      <c r="W129" s="169"/>
      <c r="X129" s="170"/>
      <c r="Y129" s="146"/>
      <c r="Z129" s="160"/>
      <c r="AA129" s="160"/>
      <c r="AB129" s="157"/>
      <c r="AC129" s="154"/>
      <c r="AD129" s="151"/>
      <c r="AE129" s="145"/>
    </row>
    <row r="130" spans="1:31" ht="15.75" x14ac:dyDescent="0.2">
      <c r="A130" s="175"/>
      <c r="B130" s="175"/>
      <c r="C130" s="223"/>
      <c r="D130" s="136"/>
      <c r="E130" s="175"/>
      <c r="F130" s="181"/>
      <c r="G130" s="181"/>
      <c r="H130" s="34" t="s">
        <v>286</v>
      </c>
      <c r="I130" s="44">
        <v>288581.32</v>
      </c>
      <c r="J130" s="175"/>
      <c r="K130" s="175"/>
      <c r="L130" s="175"/>
      <c r="M130" s="175"/>
      <c r="N130" s="175"/>
      <c r="O130" s="175"/>
      <c r="P130" s="175"/>
      <c r="Q130" s="178"/>
      <c r="R130" s="178"/>
      <c r="S130" s="38" t="s">
        <v>1062</v>
      </c>
      <c r="T130" s="36" t="s">
        <v>650</v>
      </c>
      <c r="U130" s="36">
        <v>300</v>
      </c>
      <c r="V130" s="36">
        <v>300</v>
      </c>
      <c r="W130" s="36">
        <v>300</v>
      </c>
      <c r="X130" s="36">
        <v>300</v>
      </c>
      <c r="Y130" s="39">
        <v>521</v>
      </c>
      <c r="Z130" s="160"/>
      <c r="AA130" s="160"/>
      <c r="AB130" s="157"/>
      <c r="AC130" s="154"/>
      <c r="AD130" s="151"/>
      <c r="AE130" s="145"/>
    </row>
    <row r="131" spans="1:31" ht="94.5" x14ac:dyDescent="0.2">
      <c r="A131" s="175"/>
      <c r="B131" s="175"/>
      <c r="C131" s="223"/>
      <c r="D131" s="136"/>
      <c r="E131" s="175"/>
      <c r="F131" s="181"/>
      <c r="G131" s="181"/>
      <c r="H131" s="34" t="s">
        <v>287</v>
      </c>
      <c r="I131" s="44">
        <v>579122.82000000007</v>
      </c>
      <c r="J131" s="175"/>
      <c r="K131" s="175"/>
      <c r="L131" s="175"/>
      <c r="M131" s="175"/>
      <c r="N131" s="175"/>
      <c r="O131" s="175"/>
      <c r="P131" s="175"/>
      <c r="Q131" s="178"/>
      <c r="R131" s="178"/>
      <c r="S131" s="38" t="s">
        <v>1070</v>
      </c>
      <c r="T131" s="36" t="s">
        <v>650</v>
      </c>
      <c r="U131" s="36" t="s">
        <v>1071</v>
      </c>
      <c r="V131" s="36" t="s">
        <v>1071</v>
      </c>
      <c r="W131" s="36" t="s">
        <v>1071</v>
      </c>
      <c r="X131" s="36" t="s">
        <v>1071</v>
      </c>
      <c r="Y131" s="39" t="s">
        <v>1240</v>
      </c>
      <c r="Z131" s="160"/>
      <c r="AA131" s="160"/>
      <c r="AB131" s="157"/>
      <c r="AC131" s="154"/>
      <c r="AD131" s="151"/>
      <c r="AE131" s="145"/>
    </row>
    <row r="132" spans="1:31" ht="15.75" x14ac:dyDescent="0.2">
      <c r="A132" s="175"/>
      <c r="B132" s="175"/>
      <c r="C132" s="223"/>
      <c r="D132" s="136"/>
      <c r="E132" s="175"/>
      <c r="F132" s="181"/>
      <c r="G132" s="181"/>
      <c r="H132" s="34" t="s">
        <v>288</v>
      </c>
      <c r="I132" s="44">
        <v>753966.38</v>
      </c>
      <c r="J132" s="175"/>
      <c r="K132" s="175"/>
      <c r="L132" s="175"/>
      <c r="M132" s="175"/>
      <c r="N132" s="175"/>
      <c r="O132" s="175"/>
      <c r="P132" s="175"/>
      <c r="Q132" s="178"/>
      <c r="R132" s="178"/>
      <c r="S132" s="38" t="s">
        <v>1072</v>
      </c>
      <c r="T132" s="36" t="s">
        <v>650</v>
      </c>
      <c r="U132" s="82">
        <v>12000</v>
      </c>
      <c r="V132" s="36">
        <v>12000</v>
      </c>
      <c r="W132" s="36">
        <v>12000</v>
      </c>
      <c r="X132" s="36">
        <v>12000</v>
      </c>
      <c r="Y132" s="83">
        <v>14709</v>
      </c>
      <c r="Z132" s="160"/>
      <c r="AA132" s="160"/>
      <c r="AB132" s="157"/>
      <c r="AC132" s="154"/>
      <c r="AD132" s="151"/>
      <c r="AE132" s="145"/>
    </row>
    <row r="133" spans="1:31" ht="78.75" x14ac:dyDescent="0.2">
      <c r="A133" s="175"/>
      <c r="B133" s="175"/>
      <c r="C133" s="223"/>
      <c r="D133" s="136"/>
      <c r="E133" s="175"/>
      <c r="F133" s="181"/>
      <c r="G133" s="181"/>
      <c r="H133" s="34" t="s">
        <v>289</v>
      </c>
      <c r="I133" s="44">
        <v>1612500</v>
      </c>
      <c r="J133" s="175"/>
      <c r="K133" s="175"/>
      <c r="L133" s="175"/>
      <c r="M133" s="175"/>
      <c r="N133" s="175"/>
      <c r="O133" s="175"/>
      <c r="P133" s="175"/>
      <c r="Q133" s="178"/>
      <c r="R133" s="178"/>
      <c r="S133" s="38" t="s">
        <v>1073</v>
      </c>
      <c r="T133" s="36" t="s">
        <v>650</v>
      </c>
      <c r="U133" s="36" t="s">
        <v>1074</v>
      </c>
      <c r="V133" s="36" t="s">
        <v>1074</v>
      </c>
      <c r="W133" s="36" t="s">
        <v>1074</v>
      </c>
      <c r="X133" s="36" t="s">
        <v>1074</v>
      </c>
      <c r="Y133" s="39" t="s">
        <v>637</v>
      </c>
      <c r="Z133" s="160"/>
      <c r="AA133" s="160"/>
      <c r="AB133" s="157"/>
      <c r="AC133" s="154"/>
      <c r="AD133" s="151"/>
      <c r="AE133" s="145"/>
    </row>
    <row r="134" spans="1:31" ht="15.75" x14ac:dyDescent="0.2">
      <c r="A134" s="175"/>
      <c r="B134" s="175"/>
      <c r="C134" s="223"/>
      <c r="D134" s="136"/>
      <c r="E134" s="175"/>
      <c r="F134" s="181"/>
      <c r="G134" s="181"/>
      <c r="H134" s="34" t="s">
        <v>290</v>
      </c>
      <c r="I134" s="44">
        <v>239125.27</v>
      </c>
      <c r="J134" s="175"/>
      <c r="K134" s="175"/>
      <c r="L134" s="175"/>
      <c r="M134" s="175"/>
      <c r="N134" s="175"/>
      <c r="O134" s="175"/>
      <c r="P134" s="175"/>
      <c r="Q134" s="178"/>
      <c r="R134" s="178"/>
      <c r="S134" s="38" t="s">
        <v>1075</v>
      </c>
      <c r="T134" s="36" t="s">
        <v>650</v>
      </c>
      <c r="U134" s="82">
        <v>1000</v>
      </c>
      <c r="V134" s="36">
        <v>1100</v>
      </c>
      <c r="W134" s="36">
        <v>1100</v>
      </c>
      <c r="X134" s="36">
        <v>1100</v>
      </c>
      <c r="Y134" s="83">
        <v>43486</v>
      </c>
      <c r="Z134" s="160"/>
      <c r="AA134" s="160"/>
      <c r="AB134" s="157"/>
      <c r="AC134" s="154"/>
      <c r="AD134" s="151"/>
      <c r="AE134" s="145"/>
    </row>
    <row r="135" spans="1:31" ht="15.75" x14ac:dyDescent="0.2">
      <c r="A135" s="175"/>
      <c r="B135" s="175"/>
      <c r="C135" s="223"/>
      <c r="D135" s="136"/>
      <c r="E135" s="175"/>
      <c r="F135" s="181"/>
      <c r="G135" s="181"/>
      <c r="H135" s="34" t="s">
        <v>291</v>
      </c>
      <c r="I135" s="44">
        <v>79608.41</v>
      </c>
      <c r="J135" s="175"/>
      <c r="K135" s="175"/>
      <c r="L135" s="175"/>
      <c r="M135" s="175"/>
      <c r="N135" s="175"/>
      <c r="O135" s="175"/>
      <c r="P135" s="175"/>
      <c r="Q135" s="178"/>
      <c r="R135" s="178"/>
      <c r="S135" s="38" t="s">
        <v>1062</v>
      </c>
      <c r="T135" s="36" t="s">
        <v>650</v>
      </c>
      <c r="U135" s="36">
        <v>150</v>
      </c>
      <c r="V135" s="36">
        <v>150</v>
      </c>
      <c r="W135" s="36">
        <v>200</v>
      </c>
      <c r="X135" s="36">
        <v>200</v>
      </c>
      <c r="Y135" s="39">
        <v>223</v>
      </c>
      <c r="Z135" s="160"/>
      <c r="AA135" s="160"/>
      <c r="AB135" s="157"/>
      <c r="AC135" s="154"/>
      <c r="AD135" s="151"/>
      <c r="AE135" s="145"/>
    </row>
    <row r="136" spans="1:31" ht="15.75" x14ac:dyDescent="0.2">
      <c r="A136" s="175"/>
      <c r="B136" s="175"/>
      <c r="C136" s="223"/>
      <c r="D136" s="136"/>
      <c r="E136" s="175"/>
      <c r="F136" s="181"/>
      <c r="G136" s="181"/>
      <c r="H136" s="34" t="s">
        <v>292</v>
      </c>
      <c r="I136" s="44">
        <v>212389.13</v>
      </c>
      <c r="J136" s="175"/>
      <c r="K136" s="175"/>
      <c r="L136" s="175"/>
      <c r="M136" s="175"/>
      <c r="N136" s="175"/>
      <c r="O136" s="175"/>
      <c r="P136" s="175"/>
      <c r="Q136" s="178"/>
      <c r="R136" s="178"/>
      <c r="S136" s="38" t="s">
        <v>1072</v>
      </c>
      <c r="T136" s="36" t="s">
        <v>650</v>
      </c>
      <c r="U136" s="36">
        <v>900</v>
      </c>
      <c r="V136" s="36">
        <v>900</v>
      </c>
      <c r="W136" s="36">
        <v>900</v>
      </c>
      <c r="X136" s="36">
        <v>900</v>
      </c>
      <c r="Y136" s="83">
        <v>3046</v>
      </c>
      <c r="Z136" s="160"/>
      <c r="AA136" s="160"/>
      <c r="AB136" s="157"/>
      <c r="AC136" s="154"/>
      <c r="AD136" s="151"/>
      <c r="AE136" s="145"/>
    </row>
    <row r="137" spans="1:31" ht="15.75" x14ac:dyDescent="0.2">
      <c r="A137" s="175"/>
      <c r="B137" s="175"/>
      <c r="C137" s="223"/>
      <c r="D137" s="136"/>
      <c r="E137" s="175"/>
      <c r="F137" s="181"/>
      <c r="G137" s="181"/>
      <c r="H137" s="34" t="s">
        <v>293</v>
      </c>
      <c r="I137" s="44">
        <v>95890.09</v>
      </c>
      <c r="J137" s="175"/>
      <c r="K137" s="175"/>
      <c r="L137" s="175"/>
      <c r="M137" s="175"/>
      <c r="N137" s="175"/>
      <c r="O137" s="175"/>
      <c r="P137" s="175"/>
      <c r="Q137" s="178"/>
      <c r="R137" s="178"/>
      <c r="S137" s="38" t="s">
        <v>1076</v>
      </c>
      <c r="T137" s="36" t="s">
        <v>650</v>
      </c>
      <c r="U137" s="36">
        <v>300</v>
      </c>
      <c r="V137" s="36">
        <v>320</v>
      </c>
      <c r="W137" s="36">
        <v>320</v>
      </c>
      <c r="X137" s="36">
        <v>320</v>
      </c>
      <c r="Y137" s="39" t="s">
        <v>637</v>
      </c>
      <c r="Z137" s="160"/>
      <c r="AA137" s="160"/>
      <c r="AB137" s="157"/>
      <c r="AC137" s="154"/>
      <c r="AD137" s="151"/>
      <c r="AE137" s="145"/>
    </row>
    <row r="138" spans="1:31" ht="15.75" x14ac:dyDescent="0.2">
      <c r="A138" s="175"/>
      <c r="B138" s="175"/>
      <c r="C138" s="223"/>
      <c r="D138" s="136"/>
      <c r="E138" s="175"/>
      <c r="F138" s="181"/>
      <c r="G138" s="181"/>
      <c r="H138" s="34" t="s">
        <v>294</v>
      </c>
      <c r="I138" s="44">
        <v>26436.14</v>
      </c>
      <c r="J138" s="175"/>
      <c r="K138" s="175"/>
      <c r="L138" s="175"/>
      <c r="M138" s="175"/>
      <c r="N138" s="175"/>
      <c r="O138" s="175"/>
      <c r="P138" s="175"/>
      <c r="Q138" s="178"/>
      <c r="R138" s="178"/>
      <c r="S138" s="162" t="s">
        <v>650</v>
      </c>
      <c r="T138" s="163"/>
      <c r="U138" s="164"/>
      <c r="V138" s="36"/>
      <c r="W138" s="36"/>
      <c r="X138" s="36"/>
      <c r="Y138" s="39" t="s">
        <v>650</v>
      </c>
      <c r="Z138" s="160"/>
      <c r="AA138" s="160"/>
      <c r="AB138" s="157"/>
      <c r="AC138" s="154"/>
      <c r="AD138" s="151"/>
      <c r="AE138" s="145"/>
    </row>
    <row r="139" spans="1:31" ht="15.75" x14ac:dyDescent="0.2">
      <c r="A139" s="175"/>
      <c r="B139" s="175"/>
      <c r="C139" s="223"/>
      <c r="D139" s="136"/>
      <c r="E139" s="175"/>
      <c r="F139" s="181"/>
      <c r="G139" s="181"/>
      <c r="H139" s="34" t="s">
        <v>295</v>
      </c>
      <c r="I139" s="44">
        <v>53172.28</v>
      </c>
      <c r="J139" s="175"/>
      <c r="K139" s="175"/>
      <c r="L139" s="175"/>
      <c r="M139" s="175"/>
      <c r="N139" s="175"/>
      <c r="O139" s="175"/>
      <c r="P139" s="175"/>
      <c r="Q139" s="178"/>
      <c r="R139" s="178"/>
      <c r="S139" s="38" t="s">
        <v>1077</v>
      </c>
      <c r="T139" s="36" t="s">
        <v>650</v>
      </c>
      <c r="U139" s="36">
        <v>320</v>
      </c>
      <c r="V139" s="36">
        <v>300</v>
      </c>
      <c r="W139" s="36">
        <v>300</v>
      </c>
      <c r="X139" s="36">
        <v>300</v>
      </c>
      <c r="Y139" s="39">
        <v>197</v>
      </c>
      <c r="Z139" s="160"/>
      <c r="AA139" s="160"/>
      <c r="AB139" s="157"/>
      <c r="AC139" s="154"/>
      <c r="AD139" s="151"/>
      <c r="AE139" s="145"/>
    </row>
    <row r="140" spans="1:31" ht="15" customHeight="1" x14ac:dyDescent="0.2">
      <c r="A140" s="175"/>
      <c r="B140" s="175"/>
      <c r="C140" s="223"/>
      <c r="D140" s="136"/>
      <c r="E140" s="175"/>
      <c r="F140" s="181"/>
      <c r="G140" s="181"/>
      <c r="H140" s="34" t="s">
        <v>296</v>
      </c>
      <c r="I140" s="44">
        <v>1592768.42</v>
      </c>
      <c r="J140" s="175"/>
      <c r="K140" s="175"/>
      <c r="L140" s="175"/>
      <c r="M140" s="175"/>
      <c r="N140" s="175"/>
      <c r="O140" s="175"/>
      <c r="P140" s="175"/>
      <c r="Q140" s="178"/>
      <c r="R140" s="178"/>
      <c r="S140" s="162" t="s">
        <v>650</v>
      </c>
      <c r="T140" s="163"/>
      <c r="U140" s="163"/>
      <c r="V140" s="163"/>
      <c r="W140" s="163"/>
      <c r="X140" s="164"/>
      <c r="Y140" s="71" t="s">
        <v>650</v>
      </c>
      <c r="Z140" s="160"/>
      <c r="AA140" s="160"/>
      <c r="AB140" s="157"/>
      <c r="AC140" s="154"/>
      <c r="AD140" s="151"/>
      <c r="AE140" s="145"/>
    </row>
    <row r="141" spans="1:31" ht="15.75" x14ac:dyDescent="0.2">
      <c r="A141" s="175"/>
      <c r="B141" s="175"/>
      <c r="C141" s="223"/>
      <c r="D141" s="136"/>
      <c r="E141" s="175"/>
      <c r="F141" s="181"/>
      <c r="G141" s="181"/>
      <c r="H141" s="34" t="s">
        <v>297</v>
      </c>
      <c r="I141" s="44">
        <v>319033.68</v>
      </c>
      <c r="J141" s="175"/>
      <c r="K141" s="175"/>
      <c r="L141" s="175"/>
      <c r="M141" s="175"/>
      <c r="N141" s="175"/>
      <c r="O141" s="175"/>
      <c r="P141" s="175"/>
      <c r="Q141" s="178"/>
      <c r="R141" s="178"/>
      <c r="S141" s="38" t="s">
        <v>1072</v>
      </c>
      <c r="T141" s="36" t="s">
        <v>650</v>
      </c>
      <c r="U141" s="82">
        <v>35000</v>
      </c>
      <c r="V141" s="36">
        <v>25000</v>
      </c>
      <c r="W141" s="36">
        <v>25000</v>
      </c>
      <c r="X141" s="36">
        <v>25000</v>
      </c>
      <c r="Y141" s="83">
        <v>27891</v>
      </c>
      <c r="Z141" s="160"/>
      <c r="AA141" s="160"/>
      <c r="AB141" s="157"/>
      <c r="AC141" s="154"/>
      <c r="AD141" s="151"/>
      <c r="AE141" s="145"/>
    </row>
    <row r="142" spans="1:31" ht="15.75" x14ac:dyDescent="0.2">
      <c r="A142" s="175"/>
      <c r="B142" s="175"/>
      <c r="C142" s="223"/>
      <c r="D142" s="136"/>
      <c r="E142" s="175"/>
      <c r="F142" s="181"/>
      <c r="G142" s="181"/>
      <c r="H142" s="34" t="s">
        <v>298</v>
      </c>
      <c r="I142" s="44">
        <v>165780.71</v>
      </c>
      <c r="J142" s="175"/>
      <c r="K142" s="175"/>
      <c r="L142" s="175"/>
      <c r="M142" s="175"/>
      <c r="N142" s="175"/>
      <c r="O142" s="175"/>
      <c r="P142" s="175"/>
      <c r="Q142" s="178"/>
      <c r="R142" s="178"/>
      <c r="S142" s="38" t="s">
        <v>1078</v>
      </c>
      <c r="T142" s="36" t="s">
        <v>650</v>
      </c>
      <c r="U142" s="82">
        <v>2000</v>
      </c>
      <c r="V142" s="36">
        <v>2000</v>
      </c>
      <c r="W142" s="36">
        <v>2000</v>
      </c>
      <c r="X142" s="36">
        <v>2000</v>
      </c>
      <c r="Y142" s="39">
        <v>802</v>
      </c>
      <c r="Z142" s="160"/>
      <c r="AA142" s="160"/>
      <c r="AB142" s="157"/>
      <c r="AC142" s="154"/>
      <c r="AD142" s="151"/>
      <c r="AE142" s="145"/>
    </row>
    <row r="143" spans="1:31" ht="15.75" x14ac:dyDescent="0.2">
      <c r="A143" s="175"/>
      <c r="B143" s="175"/>
      <c r="C143" s="223"/>
      <c r="D143" s="136"/>
      <c r="E143" s="175"/>
      <c r="F143" s="181"/>
      <c r="G143" s="181"/>
      <c r="H143" s="34" t="s">
        <v>299</v>
      </c>
      <c r="I143" s="44">
        <v>2974444.2199999997</v>
      </c>
      <c r="J143" s="175"/>
      <c r="K143" s="175"/>
      <c r="L143" s="175"/>
      <c r="M143" s="175"/>
      <c r="N143" s="175"/>
      <c r="O143" s="175"/>
      <c r="P143" s="175"/>
      <c r="Q143" s="178"/>
      <c r="R143" s="178"/>
      <c r="S143" s="38" t="s">
        <v>1079</v>
      </c>
      <c r="T143" s="36" t="s">
        <v>650</v>
      </c>
      <c r="U143" s="36">
        <v>118</v>
      </c>
      <c r="V143" s="36">
        <v>120</v>
      </c>
      <c r="W143" s="36">
        <v>120</v>
      </c>
      <c r="X143" s="36">
        <v>120</v>
      </c>
      <c r="Y143" s="39">
        <v>338</v>
      </c>
      <c r="Z143" s="160"/>
      <c r="AA143" s="160"/>
      <c r="AB143" s="157"/>
      <c r="AC143" s="154"/>
      <c r="AD143" s="151"/>
      <c r="AE143" s="145"/>
    </row>
    <row r="144" spans="1:31" ht="15.75" x14ac:dyDescent="0.2">
      <c r="A144" s="175"/>
      <c r="B144" s="175"/>
      <c r="C144" s="223"/>
      <c r="D144" s="136"/>
      <c r="E144" s="175"/>
      <c r="F144" s="181"/>
      <c r="G144" s="181"/>
      <c r="H144" s="34" t="s">
        <v>300</v>
      </c>
      <c r="I144" s="44">
        <v>63626.74</v>
      </c>
      <c r="J144" s="175"/>
      <c r="K144" s="175"/>
      <c r="L144" s="175"/>
      <c r="M144" s="175"/>
      <c r="N144" s="175"/>
      <c r="O144" s="175"/>
      <c r="P144" s="175"/>
      <c r="Q144" s="178"/>
      <c r="R144" s="178"/>
      <c r="S144" s="38" t="s">
        <v>1062</v>
      </c>
      <c r="T144" s="36" t="s">
        <v>650</v>
      </c>
      <c r="U144" s="36">
        <v>50</v>
      </c>
      <c r="V144" s="36">
        <v>100</v>
      </c>
      <c r="W144" s="36">
        <v>100</v>
      </c>
      <c r="X144" s="36">
        <v>100</v>
      </c>
      <c r="Y144" s="39">
        <v>76</v>
      </c>
      <c r="Z144" s="160"/>
      <c r="AA144" s="160"/>
      <c r="AB144" s="157"/>
      <c r="AC144" s="154"/>
      <c r="AD144" s="151"/>
      <c r="AE144" s="145"/>
    </row>
    <row r="145" spans="1:31" ht="15.75" x14ac:dyDescent="0.2">
      <c r="A145" s="175"/>
      <c r="B145" s="175"/>
      <c r="C145" s="223"/>
      <c r="D145" s="136"/>
      <c r="E145" s="175"/>
      <c r="F145" s="181"/>
      <c r="G145" s="181"/>
      <c r="H145" s="34" t="s">
        <v>301</v>
      </c>
      <c r="I145" s="44">
        <v>96300</v>
      </c>
      <c r="J145" s="175"/>
      <c r="K145" s="175"/>
      <c r="L145" s="175"/>
      <c r="M145" s="175"/>
      <c r="N145" s="175"/>
      <c r="O145" s="175"/>
      <c r="P145" s="175"/>
      <c r="Q145" s="178"/>
      <c r="R145" s="178"/>
      <c r="S145" s="38" t="s">
        <v>1080</v>
      </c>
      <c r="T145" s="36" t="s">
        <v>650</v>
      </c>
      <c r="U145" s="36" t="s">
        <v>637</v>
      </c>
      <c r="V145" s="36">
        <v>500</v>
      </c>
      <c r="W145" s="36">
        <v>500</v>
      </c>
      <c r="X145" s="36">
        <v>500</v>
      </c>
      <c r="Y145" s="39" t="s">
        <v>650</v>
      </c>
      <c r="Z145" s="160"/>
      <c r="AA145" s="160"/>
      <c r="AB145" s="157"/>
      <c r="AC145" s="154"/>
      <c r="AD145" s="151"/>
      <c r="AE145" s="145"/>
    </row>
    <row r="146" spans="1:31" ht="15.75" x14ac:dyDescent="0.2">
      <c r="A146" s="175"/>
      <c r="B146" s="175"/>
      <c r="C146" s="223"/>
      <c r="D146" s="136"/>
      <c r="E146" s="175"/>
      <c r="F146" s="181"/>
      <c r="G146" s="181"/>
      <c r="H146" s="34" t="s">
        <v>302</v>
      </c>
      <c r="I146" s="44">
        <v>82800</v>
      </c>
      <c r="J146" s="175"/>
      <c r="K146" s="175"/>
      <c r="L146" s="175"/>
      <c r="M146" s="175"/>
      <c r="N146" s="175"/>
      <c r="O146" s="175"/>
      <c r="P146" s="175"/>
      <c r="Q146" s="178"/>
      <c r="R146" s="178"/>
      <c r="S146" s="38" t="s">
        <v>1080</v>
      </c>
      <c r="T146" s="36" t="s">
        <v>650</v>
      </c>
      <c r="U146" s="36" t="s">
        <v>637</v>
      </c>
      <c r="V146" s="36">
        <v>500</v>
      </c>
      <c r="W146" s="36">
        <v>500</v>
      </c>
      <c r="X146" s="36">
        <v>500</v>
      </c>
      <c r="Y146" s="39" t="s">
        <v>650</v>
      </c>
      <c r="Z146" s="160"/>
      <c r="AA146" s="160"/>
      <c r="AB146" s="157"/>
      <c r="AC146" s="154"/>
      <c r="AD146" s="151"/>
      <c r="AE146" s="145"/>
    </row>
    <row r="147" spans="1:31" ht="25.5" customHeight="1" x14ac:dyDescent="0.2">
      <c r="A147" s="175"/>
      <c r="B147" s="175"/>
      <c r="C147" s="223"/>
      <c r="D147" s="136"/>
      <c r="E147" s="175"/>
      <c r="F147" s="181"/>
      <c r="G147" s="181"/>
      <c r="H147" s="34" t="s">
        <v>504</v>
      </c>
      <c r="I147" s="44">
        <v>1789729.97</v>
      </c>
      <c r="J147" s="175"/>
      <c r="K147" s="175"/>
      <c r="L147" s="175"/>
      <c r="M147" s="175"/>
      <c r="N147" s="175"/>
      <c r="O147" s="175"/>
      <c r="P147" s="175"/>
      <c r="Q147" s="178"/>
      <c r="R147" s="178"/>
      <c r="S147" s="162" t="s">
        <v>650</v>
      </c>
      <c r="T147" s="163"/>
      <c r="U147" s="163"/>
      <c r="V147" s="163"/>
      <c r="W147" s="163"/>
      <c r="X147" s="164"/>
      <c r="Y147" s="71" t="s">
        <v>650</v>
      </c>
      <c r="Z147" s="160"/>
      <c r="AA147" s="160"/>
      <c r="AB147" s="157"/>
      <c r="AC147" s="154"/>
      <c r="AD147" s="151"/>
      <c r="AE147" s="145"/>
    </row>
    <row r="148" spans="1:31" ht="15.75" x14ac:dyDescent="0.2">
      <c r="A148" s="175"/>
      <c r="B148" s="175"/>
      <c r="C148" s="223"/>
      <c r="D148" s="136"/>
      <c r="E148" s="175"/>
      <c r="F148" s="181"/>
      <c r="G148" s="181"/>
      <c r="H148" s="34" t="s">
        <v>445</v>
      </c>
      <c r="I148" s="44">
        <v>358478.24</v>
      </c>
      <c r="J148" s="175"/>
      <c r="K148" s="175"/>
      <c r="L148" s="175"/>
      <c r="M148" s="175"/>
      <c r="N148" s="175"/>
      <c r="O148" s="175"/>
      <c r="P148" s="175"/>
      <c r="Q148" s="178"/>
      <c r="R148" s="178"/>
      <c r="S148" s="38" t="s">
        <v>1062</v>
      </c>
      <c r="T148" s="36" t="s">
        <v>650</v>
      </c>
      <c r="U148" s="36">
        <v>300</v>
      </c>
      <c r="V148" s="36">
        <v>300</v>
      </c>
      <c r="W148" s="36">
        <v>300</v>
      </c>
      <c r="X148" s="36">
        <v>300</v>
      </c>
      <c r="Y148" s="39" t="s">
        <v>650</v>
      </c>
      <c r="Z148" s="160"/>
      <c r="AA148" s="160"/>
      <c r="AB148" s="157"/>
      <c r="AC148" s="154"/>
      <c r="AD148" s="151"/>
      <c r="AE148" s="145"/>
    </row>
    <row r="149" spans="1:31" ht="15.75" x14ac:dyDescent="0.2">
      <c r="A149" s="175"/>
      <c r="B149" s="175"/>
      <c r="C149" s="223"/>
      <c r="D149" s="136"/>
      <c r="E149" s="175"/>
      <c r="F149" s="181"/>
      <c r="G149" s="181"/>
      <c r="H149" s="34" t="s">
        <v>446</v>
      </c>
      <c r="I149" s="44">
        <v>35967.879999999997</v>
      </c>
      <c r="J149" s="175"/>
      <c r="K149" s="175"/>
      <c r="L149" s="175"/>
      <c r="M149" s="175"/>
      <c r="N149" s="175"/>
      <c r="O149" s="175"/>
      <c r="P149" s="175"/>
      <c r="Q149" s="178"/>
      <c r="R149" s="178"/>
      <c r="S149" s="162" t="s">
        <v>650</v>
      </c>
      <c r="T149" s="163"/>
      <c r="U149" s="163"/>
      <c r="V149" s="163"/>
      <c r="W149" s="163"/>
      <c r="X149" s="164"/>
      <c r="Y149" s="39" t="s">
        <v>650</v>
      </c>
      <c r="Z149" s="160"/>
      <c r="AA149" s="160"/>
      <c r="AB149" s="157"/>
      <c r="AC149" s="154"/>
      <c r="AD149" s="151"/>
      <c r="AE149" s="145"/>
    </row>
    <row r="150" spans="1:31" ht="15.75" x14ac:dyDescent="0.2">
      <c r="A150" s="175"/>
      <c r="B150" s="175"/>
      <c r="C150" s="223"/>
      <c r="D150" s="136"/>
      <c r="E150" s="175"/>
      <c r="F150" s="181"/>
      <c r="G150" s="181"/>
      <c r="H150" s="34" t="s">
        <v>447</v>
      </c>
      <c r="I150" s="44">
        <v>265561.40000000002</v>
      </c>
      <c r="J150" s="175"/>
      <c r="K150" s="175"/>
      <c r="L150" s="175"/>
      <c r="M150" s="175"/>
      <c r="N150" s="175"/>
      <c r="O150" s="175"/>
      <c r="P150" s="175"/>
      <c r="Q150" s="178"/>
      <c r="R150" s="178"/>
      <c r="S150" s="38" t="s">
        <v>1072</v>
      </c>
      <c r="T150" s="36" t="s">
        <v>650</v>
      </c>
      <c r="U150" s="82">
        <v>1200</v>
      </c>
      <c r="V150" s="36">
        <v>1200</v>
      </c>
      <c r="W150" s="36">
        <v>1200</v>
      </c>
      <c r="X150" s="36">
        <v>1200</v>
      </c>
      <c r="Y150" s="83">
        <v>1865</v>
      </c>
      <c r="Z150" s="160"/>
      <c r="AA150" s="160"/>
      <c r="AB150" s="157"/>
      <c r="AC150" s="154"/>
      <c r="AD150" s="151"/>
      <c r="AE150" s="145"/>
    </row>
    <row r="151" spans="1:31" ht="15" customHeight="1" x14ac:dyDescent="0.2">
      <c r="A151" s="175"/>
      <c r="B151" s="175"/>
      <c r="C151" s="219"/>
      <c r="D151" s="137"/>
      <c r="E151" s="176"/>
      <c r="F151" s="182"/>
      <c r="G151" s="182"/>
      <c r="H151" s="49" t="s">
        <v>448</v>
      </c>
      <c r="I151" s="50">
        <v>3833836.17</v>
      </c>
      <c r="J151" s="176"/>
      <c r="K151" s="176"/>
      <c r="L151" s="176"/>
      <c r="M151" s="176"/>
      <c r="N151" s="176"/>
      <c r="O151" s="176"/>
      <c r="P151" s="176"/>
      <c r="Q151" s="179"/>
      <c r="R151" s="179"/>
      <c r="S151" s="162" t="s">
        <v>650</v>
      </c>
      <c r="T151" s="163"/>
      <c r="U151" s="163"/>
      <c r="V151" s="163"/>
      <c r="W151" s="163"/>
      <c r="X151" s="164"/>
      <c r="Y151" s="39" t="s">
        <v>650</v>
      </c>
      <c r="Z151" s="161"/>
      <c r="AA151" s="161"/>
      <c r="AB151" s="158"/>
      <c r="AC151" s="155"/>
      <c r="AD151" s="152"/>
      <c r="AE151" s="146"/>
    </row>
    <row r="152" spans="1:31" ht="47.25" x14ac:dyDescent="0.2">
      <c r="A152" s="175"/>
      <c r="B152" s="175"/>
      <c r="C152" s="78" t="s">
        <v>565</v>
      </c>
      <c r="D152" s="135" t="s">
        <v>735</v>
      </c>
      <c r="E152" s="174" t="s">
        <v>873</v>
      </c>
      <c r="F152" s="180" t="e">
        <f>G152*Y4</f>
        <v>#VALUE!</v>
      </c>
      <c r="G152" s="180">
        <f>SUM(I152:I213)</f>
        <v>455251097.51999992</v>
      </c>
      <c r="H152" s="61" t="s">
        <v>424</v>
      </c>
      <c r="I152" s="35">
        <v>184600</v>
      </c>
      <c r="J152" s="58" t="s">
        <v>16</v>
      </c>
      <c r="K152" s="174" t="s">
        <v>794</v>
      </c>
      <c r="L152" s="174" t="s">
        <v>637</v>
      </c>
      <c r="M152" s="174" t="s">
        <v>874</v>
      </c>
      <c r="N152" s="174" t="s">
        <v>638</v>
      </c>
      <c r="O152" s="174" t="s">
        <v>642</v>
      </c>
      <c r="P152" s="174" t="s">
        <v>878</v>
      </c>
      <c r="Q152" s="177">
        <v>45992</v>
      </c>
      <c r="R152" s="177">
        <v>45992</v>
      </c>
      <c r="S152" s="162" t="s">
        <v>650</v>
      </c>
      <c r="T152" s="163"/>
      <c r="U152" s="163"/>
      <c r="V152" s="163"/>
      <c r="W152" s="163"/>
      <c r="X152" s="164"/>
      <c r="Y152" s="39" t="s">
        <v>650</v>
      </c>
      <c r="Z152" s="138">
        <f>SUM('[1]Provedbeni program'!$W$149:$W$210)</f>
        <v>122135433.39358084</v>
      </c>
      <c r="AA152" s="138">
        <f>Z152*7.5345</f>
        <v>920229422.90393484</v>
      </c>
      <c r="AB152" s="141" t="s">
        <v>638</v>
      </c>
      <c r="AC152" s="147" t="s">
        <v>1216</v>
      </c>
      <c r="AD152" s="144" t="s">
        <v>1215</v>
      </c>
      <c r="AE152" s="144" t="s">
        <v>1293</v>
      </c>
    </row>
    <row r="153" spans="1:31" ht="78.75" x14ac:dyDescent="0.2">
      <c r="A153" s="175"/>
      <c r="B153" s="175"/>
      <c r="C153" s="67" t="s">
        <v>539</v>
      </c>
      <c r="D153" s="136"/>
      <c r="E153" s="175"/>
      <c r="F153" s="181"/>
      <c r="G153" s="181"/>
      <c r="H153" s="34" t="s">
        <v>485</v>
      </c>
      <c r="I153" s="44">
        <v>6953612.0499999998</v>
      </c>
      <c r="J153" s="96" t="s">
        <v>10</v>
      </c>
      <c r="K153" s="175"/>
      <c r="L153" s="175"/>
      <c r="M153" s="175"/>
      <c r="N153" s="175"/>
      <c r="O153" s="175"/>
      <c r="P153" s="175"/>
      <c r="Q153" s="178"/>
      <c r="R153" s="178"/>
      <c r="S153" s="38" t="s">
        <v>671</v>
      </c>
      <c r="T153" s="36">
        <v>4</v>
      </c>
      <c r="U153" s="36">
        <v>2</v>
      </c>
      <c r="V153" s="36">
        <v>6</v>
      </c>
      <c r="W153" s="36">
        <v>2</v>
      </c>
      <c r="X153" s="36">
        <v>2</v>
      </c>
      <c r="Y153" s="39">
        <v>3</v>
      </c>
      <c r="Z153" s="139"/>
      <c r="AA153" s="139"/>
      <c r="AB153" s="142"/>
      <c r="AC153" s="148"/>
      <c r="AD153" s="145"/>
      <c r="AE153" s="145"/>
    </row>
    <row r="154" spans="1:31" ht="24" customHeight="1" x14ac:dyDescent="0.2">
      <c r="A154" s="175"/>
      <c r="B154" s="175"/>
      <c r="C154" s="223" t="s">
        <v>566</v>
      </c>
      <c r="D154" s="136"/>
      <c r="E154" s="175"/>
      <c r="F154" s="181"/>
      <c r="G154" s="181"/>
      <c r="H154" s="34" t="s">
        <v>231</v>
      </c>
      <c r="I154" s="44">
        <v>110864.95</v>
      </c>
      <c r="J154" s="216" t="s">
        <v>16</v>
      </c>
      <c r="K154" s="175"/>
      <c r="L154" s="175"/>
      <c r="M154" s="175"/>
      <c r="N154" s="175"/>
      <c r="O154" s="175"/>
      <c r="P154" s="175"/>
      <c r="Q154" s="178"/>
      <c r="R154" s="178"/>
      <c r="S154" s="38" t="s">
        <v>1081</v>
      </c>
      <c r="T154" s="36" t="s">
        <v>650</v>
      </c>
      <c r="U154" s="36">
        <v>50</v>
      </c>
      <c r="V154" s="36">
        <v>100</v>
      </c>
      <c r="W154" s="36">
        <v>100</v>
      </c>
      <c r="X154" s="36">
        <v>100</v>
      </c>
      <c r="Y154" s="39">
        <v>37</v>
      </c>
      <c r="Z154" s="139"/>
      <c r="AA154" s="139"/>
      <c r="AB154" s="142"/>
      <c r="AC154" s="148"/>
      <c r="AD154" s="145"/>
      <c r="AE154" s="145"/>
    </row>
    <row r="155" spans="1:31" ht="31.5" x14ac:dyDescent="0.2">
      <c r="A155" s="175"/>
      <c r="B155" s="175"/>
      <c r="C155" s="223"/>
      <c r="D155" s="136"/>
      <c r="E155" s="175"/>
      <c r="F155" s="181"/>
      <c r="G155" s="181"/>
      <c r="H155" s="34" t="s">
        <v>233</v>
      </c>
      <c r="I155" s="44">
        <v>225907.19</v>
      </c>
      <c r="J155" s="175"/>
      <c r="K155" s="175"/>
      <c r="L155" s="175"/>
      <c r="M155" s="175"/>
      <c r="N155" s="175"/>
      <c r="O155" s="175"/>
      <c r="P155" s="175"/>
      <c r="Q155" s="178"/>
      <c r="R155" s="178"/>
      <c r="S155" s="38" t="s">
        <v>1082</v>
      </c>
      <c r="T155" s="36" t="s">
        <v>650</v>
      </c>
      <c r="U155" s="36" t="s">
        <v>1083</v>
      </c>
      <c r="V155" s="36" t="s">
        <v>1083</v>
      </c>
      <c r="W155" s="36" t="s">
        <v>1084</v>
      </c>
      <c r="X155" s="36" t="s">
        <v>1084</v>
      </c>
      <c r="Y155" s="39" t="s">
        <v>1241</v>
      </c>
      <c r="Z155" s="139"/>
      <c r="AA155" s="139"/>
      <c r="AB155" s="142"/>
      <c r="AC155" s="148"/>
      <c r="AD155" s="145"/>
      <c r="AE155" s="145"/>
    </row>
    <row r="156" spans="1:31" ht="15.75" x14ac:dyDescent="0.2">
      <c r="A156" s="175"/>
      <c r="B156" s="175"/>
      <c r="C156" s="223"/>
      <c r="D156" s="136"/>
      <c r="E156" s="175"/>
      <c r="F156" s="181"/>
      <c r="G156" s="181"/>
      <c r="H156" s="34" t="s">
        <v>234</v>
      </c>
      <c r="I156" s="44">
        <v>371605.97</v>
      </c>
      <c r="J156" s="175"/>
      <c r="K156" s="175"/>
      <c r="L156" s="175"/>
      <c r="M156" s="175"/>
      <c r="N156" s="175"/>
      <c r="O156" s="175"/>
      <c r="P156" s="175"/>
      <c r="Q156" s="178"/>
      <c r="R156" s="178"/>
      <c r="S156" s="38" t="s">
        <v>1062</v>
      </c>
      <c r="T156" s="36" t="s">
        <v>650</v>
      </c>
      <c r="U156" s="82">
        <v>9600</v>
      </c>
      <c r="V156" s="36">
        <v>8400</v>
      </c>
      <c r="W156" s="36">
        <v>8200</v>
      </c>
      <c r="X156" s="36">
        <v>8000</v>
      </c>
      <c r="Y156" s="83">
        <v>8156</v>
      </c>
      <c r="Z156" s="139"/>
      <c r="AA156" s="139"/>
      <c r="AB156" s="142"/>
      <c r="AC156" s="148"/>
      <c r="AD156" s="145"/>
      <c r="AE156" s="145"/>
    </row>
    <row r="157" spans="1:31" ht="15.75" x14ac:dyDescent="0.2">
      <c r="A157" s="175"/>
      <c r="B157" s="175"/>
      <c r="C157" s="223"/>
      <c r="D157" s="136"/>
      <c r="E157" s="175"/>
      <c r="F157" s="181"/>
      <c r="G157" s="181"/>
      <c r="H157" s="34" t="s">
        <v>236</v>
      </c>
      <c r="I157" s="44">
        <v>491178.25</v>
      </c>
      <c r="J157" s="175"/>
      <c r="K157" s="175"/>
      <c r="L157" s="175"/>
      <c r="M157" s="175"/>
      <c r="N157" s="175"/>
      <c r="O157" s="175"/>
      <c r="P157" s="175"/>
      <c r="Q157" s="178"/>
      <c r="R157" s="178"/>
      <c r="S157" s="38" t="s">
        <v>1062</v>
      </c>
      <c r="T157" s="36" t="s">
        <v>650</v>
      </c>
      <c r="U157" s="36">
        <v>400</v>
      </c>
      <c r="V157" s="36">
        <v>400</v>
      </c>
      <c r="W157" s="36">
        <v>500</v>
      </c>
      <c r="X157" s="36">
        <v>500</v>
      </c>
      <c r="Y157" s="39">
        <v>0</v>
      </c>
      <c r="Z157" s="139"/>
      <c r="AA157" s="139"/>
      <c r="AB157" s="142"/>
      <c r="AC157" s="148"/>
      <c r="AD157" s="145"/>
      <c r="AE157" s="145"/>
    </row>
    <row r="158" spans="1:31" ht="15.75" x14ac:dyDescent="0.2">
      <c r="A158" s="175"/>
      <c r="B158" s="175"/>
      <c r="C158" s="223"/>
      <c r="D158" s="136"/>
      <c r="E158" s="175"/>
      <c r="F158" s="181"/>
      <c r="G158" s="181"/>
      <c r="H158" s="34" t="s">
        <v>237</v>
      </c>
      <c r="I158" s="44">
        <v>477950.53</v>
      </c>
      <c r="J158" s="175"/>
      <c r="K158" s="175"/>
      <c r="L158" s="175"/>
      <c r="M158" s="175"/>
      <c r="N158" s="175"/>
      <c r="O158" s="175"/>
      <c r="P158" s="175"/>
      <c r="Q158" s="178"/>
      <c r="R158" s="178"/>
      <c r="S158" s="162" t="s">
        <v>650</v>
      </c>
      <c r="T158" s="163"/>
      <c r="U158" s="164"/>
      <c r="V158" s="36"/>
      <c r="W158" s="36"/>
      <c r="X158" s="36"/>
      <c r="Y158" s="39" t="s">
        <v>650</v>
      </c>
      <c r="Z158" s="139"/>
      <c r="AA158" s="139"/>
      <c r="AB158" s="142"/>
      <c r="AC158" s="148"/>
      <c r="AD158" s="145"/>
      <c r="AE158" s="145"/>
    </row>
    <row r="159" spans="1:31" ht="31.5" x14ac:dyDescent="0.2">
      <c r="A159" s="175"/>
      <c r="B159" s="175"/>
      <c r="C159" s="223"/>
      <c r="D159" s="136"/>
      <c r="E159" s="175"/>
      <c r="F159" s="181"/>
      <c r="G159" s="181"/>
      <c r="H159" s="34" t="s">
        <v>238</v>
      </c>
      <c r="I159" s="44">
        <v>1218841.1299999999</v>
      </c>
      <c r="J159" s="175"/>
      <c r="K159" s="175"/>
      <c r="L159" s="175"/>
      <c r="M159" s="175"/>
      <c r="N159" s="175"/>
      <c r="O159" s="175"/>
      <c r="P159" s="175"/>
      <c r="Q159" s="178"/>
      <c r="R159" s="178"/>
      <c r="S159" s="38" t="s">
        <v>1085</v>
      </c>
      <c r="T159" s="36" t="s">
        <v>650</v>
      </c>
      <c r="U159" s="82">
        <v>1000</v>
      </c>
      <c r="V159" s="36">
        <v>1000</v>
      </c>
      <c r="W159" s="36">
        <v>1000</v>
      </c>
      <c r="X159" s="36">
        <v>1000</v>
      </c>
      <c r="Y159" s="39">
        <v>808</v>
      </c>
      <c r="Z159" s="139"/>
      <c r="AA159" s="139"/>
      <c r="AB159" s="142"/>
      <c r="AC159" s="148"/>
      <c r="AD159" s="145"/>
      <c r="AE159" s="145"/>
    </row>
    <row r="160" spans="1:31" ht="25.5" customHeight="1" x14ac:dyDescent="0.2">
      <c r="A160" s="175"/>
      <c r="B160" s="175"/>
      <c r="C160" s="223"/>
      <c r="D160" s="136"/>
      <c r="E160" s="175"/>
      <c r="F160" s="181"/>
      <c r="G160" s="181"/>
      <c r="H160" s="34" t="s">
        <v>502</v>
      </c>
      <c r="I160" s="44">
        <v>100000</v>
      </c>
      <c r="J160" s="175"/>
      <c r="K160" s="175"/>
      <c r="L160" s="175"/>
      <c r="M160" s="175"/>
      <c r="N160" s="175"/>
      <c r="O160" s="175"/>
      <c r="P160" s="175"/>
      <c r="Q160" s="178"/>
      <c r="R160" s="178"/>
      <c r="S160" s="165" t="s">
        <v>650</v>
      </c>
      <c r="T160" s="166"/>
      <c r="U160" s="166"/>
      <c r="V160" s="166"/>
      <c r="W160" s="166"/>
      <c r="X160" s="167"/>
      <c r="Y160" s="144" t="s">
        <v>650</v>
      </c>
      <c r="Z160" s="139"/>
      <c r="AA160" s="139"/>
      <c r="AB160" s="142"/>
      <c r="AC160" s="148"/>
      <c r="AD160" s="145"/>
      <c r="AE160" s="145"/>
    </row>
    <row r="161" spans="1:31" ht="25.5" customHeight="1" x14ac:dyDescent="0.2">
      <c r="A161" s="175"/>
      <c r="B161" s="175"/>
      <c r="C161" s="223" t="s">
        <v>567</v>
      </c>
      <c r="D161" s="136"/>
      <c r="E161" s="175"/>
      <c r="F161" s="181"/>
      <c r="G161" s="181"/>
      <c r="H161" s="34" t="s">
        <v>239</v>
      </c>
      <c r="I161" s="44">
        <v>41063376.869999997</v>
      </c>
      <c r="J161" s="175"/>
      <c r="K161" s="175"/>
      <c r="L161" s="175"/>
      <c r="M161" s="175"/>
      <c r="N161" s="175"/>
      <c r="O161" s="175"/>
      <c r="P161" s="175"/>
      <c r="Q161" s="178"/>
      <c r="R161" s="178"/>
      <c r="S161" s="168"/>
      <c r="T161" s="169"/>
      <c r="U161" s="169"/>
      <c r="V161" s="169"/>
      <c r="W161" s="169"/>
      <c r="X161" s="170"/>
      <c r="Y161" s="146"/>
      <c r="Z161" s="139"/>
      <c r="AA161" s="139"/>
      <c r="AB161" s="142"/>
      <c r="AC161" s="148"/>
      <c r="AD161" s="145"/>
      <c r="AE161" s="145"/>
    </row>
    <row r="162" spans="1:31" ht="15.75" x14ac:dyDescent="0.2">
      <c r="A162" s="175"/>
      <c r="B162" s="175"/>
      <c r="C162" s="223"/>
      <c r="D162" s="136"/>
      <c r="E162" s="175"/>
      <c r="F162" s="181"/>
      <c r="G162" s="181"/>
      <c r="H162" s="34" t="s">
        <v>240</v>
      </c>
      <c r="I162" s="44">
        <v>1195100.08</v>
      </c>
      <c r="J162" s="175"/>
      <c r="K162" s="175"/>
      <c r="L162" s="175"/>
      <c r="M162" s="175"/>
      <c r="N162" s="175"/>
      <c r="O162" s="175"/>
      <c r="P162" s="175"/>
      <c r="Q162" s="178"/>
      <c r="R162" s="178"/>
      <c r="S162" s="38" t="s">
        <v>1062</v>
      </c>
      <c r="T162" s="36" t="s">
        <v>650</v>
      </c>
      <c r="U162" s="82">
        <v>2500</v>
      </c>
      <c r="V162" s="36">
        <v>2500</v>
      </c>
      <c r="W162" s="36">
        <v>2500</v>
      </c>
      <c r="X162" s="36">
        <v>2500</v>
      </c>
      <c r="Y162" s="83">
        <v>14606</v>
      </c>
      <c r="Z162" s="139"/>
      <c r="AA162" s="139"/>
      <c r="AB162" s="142"/>
      <c r="AC162" s="148"/>
      <c r="AD162" s="145"/>
      <c r="AE162" s="145"/>
    </row>
    <row r="163" spans="1:31" ht="31.5" x14ac:dyDescent="0.2">
      <c r="A163" s="175"/>
      <c r="B163" s="175"/>
      <c r="C163" s="223"/>
      <c r="D163" s="136"/>
      <c r="E163" s="175"/>
      <c r="F163" s="181"/>
      <c r="G163" s="181"/>
      <c r="H163" s="34" t="s">
        <v>241</v>
      </c>
      <c r="I163" s="44">
        <v>755466.39</v>
      </c>
      <c r="J163" s="175"/>
      <c r="K163" s="175"/>
      <c r="L163" s="175"/>
      <c r="M163" s="175"/>
      <c r="N163" s="175"/>
      <c r="O163" s="175"/>
      <c r="P163" s="175"/>
      <c r="Q163" s="178"/>
      <c r="R163" s="178"/>
      <c r="S163" s="38" t="s">
        <v>1086</v>
      </c>
      <c r="T163" s="36" t="s">
        <v>650</v>
      </c>
      <c r="U163" s="36">
        <v>500</v>
      </c>
      <c r="V163" s="36">
        <v>500</v>
      </c>
      <c r="W163" s="36">
        <v>500</v>
      </c>
      <c r="X163" s="36">
        <v>500</v>
      </c>
      <c r="Y163" s="83">
        <v>1130</v>
      </c>
      <c r="Z163" s="139"/>
      <c r="AA163" s="139"/>
      <c r="AB163" s="142"/>
      <c r="AC163" s="148"/>
      <c r="AD163" s="145"/>
      <c r="AE163" s="145"/>
    </row>
    <row r="164" spans="1:31" ht="47.25" x14ac:dyDescent="0.2">
      <c r="A164" s="175"/>
      <c r="B164" s="175"/>
      <c r="C164" s="223"/>
      <c r="D164" s="136"/>
      <c r="E164" s="175"/>
      <c r="F164" s="181"/>
      <c r="G164" s="181"/>
      <c r="H164" s="34" t="s">
        <v>242</v>
      </c>
      <c r="I164" s="44">
        <v>331951.76</v>
      </c>
      <c r="J164" s="175"/>
      <c r="K164" s="175"/>
      <c r="L164" s="175"/>
      <c r="M164" s="175"/>
      <c r="N164" s="175"/>
      <c r="O164" s="175"/>
      <c r="P164" s="175"/>
      <c r="Q164" s="178"/>
      <c r="R164" s="178"/>
      <c r="S164" s="38" t="s">
        <v>672</v>
      </c>
      <c r="T164" s="36" t="s">
        <v>650</v>
      </c>
      <c r="U164" s="36">
        <v>258</v>
      </c>
      <c r="V164" s="36">
        <v>500</v>
      </c>
      <c r="W164" s="36">
        <v>500</v>
      </c>
      <c r="X164" s="36">
        <v>500</v>
      </c>
      <c r="Y164" s="39">
        <v>258</v>
      </c>
      <c r="Z164" s="139"/>
      <c r="AA164" s="139"/>
      <c r="AB164" s="142"/>
      <c r="AC164" s="148"/>
      <c r="AD164" s="145"/>
      <c r="AE164" s="145"/>
    </row>
    <row r="165" spans="1:31" ht="15.75" x14ac:dyDescent="0.2">
      <c r="A165" s="175"/>
      <c r="B165" s="175"/>
      <c r="C165" s="223"/>
      <c r="D165" s="136"/>
      <c r="E165" s="175"/>
      <c r="F165" s="181"/>
      <c r="G165" s="181"/>
      <c r="H165" s="34" t="s">
        <v>243</v>
      </c>
      <c r="I165" s="44">
        <v>6403828.0800000001</v>
      </c>
      <c r="J165" s="175"/>
      <c r="K165" s="175"/>
      <c r="L165" s="175"/>
      <c r="M165" s="175"/>
      <c r="N165" s="175"/>
      <c r="O165" s="175"/>
      <c r="P165" s="175"/>
      <c r="Q165" s="178"/>
      <c r="R165" s="178"/>
      <c r="S165" s="38" t="s">
        <v>1087</v>
      </c>
      <c r="T165" s="36" t="s">
        <v>650</v>
      </c>
      <c r="U165" s="82">
        <v>1539</v>
      </c>
      <c r="V165" s="36">
        <v>1800</v>
      </c>
      <c r="W165" s="36">
        <v>1800</v>
      </c>
      <c r="X165" s="36">
        <v>1800</v>
      </c>
      <c r="Y165" s="83">
        <v>1449</v>
      </c>
      <c r="Z165" s="139"/>
      <c r="AA165" s="139"/>
      <c r="AB165" s="142"/>
      <c r="AC165" s="148"/>
      <c r="AD165" s="145"/>
      <c r="AE165" s="145"/>
    </row>
    <row r="166" spans="1:31" ht="15.75" x14ac:dyDescent="0.2">
      <c r="A166" s="175"/>
      <c r="B166" s="175"/>
      <c r="C166" s="223"/>
      <c r="D166" s="136"/>
      <c r="E166" s="175"/>
      <c r="F166" s="181"/>
      <c r="G166" s="181"/>
      <c r="H166" s="34" t="s">
        <v>244</v>
      </c>
      <c r="I166" s="44">
        <v>56172.270000000004</v>
      </c>
      <c r="J166" s="175"/>
      <c r="K166" s="175"/>
      <c r="L166" s="175"/>
      <c r="M166" s="175"/>
      <c r="N166" s="175"/>
      <c r="O166" s="175"/>
      <c r="P166" s="175"/>
      <c r="Q166" s="178"/>
      <c r="R166" s="178"/>
      <c r="S166" s="38" t="s">
        <v>1062</v>
      </c>
      <c r="T166" s="36" t="s">
        <v>650</v>
      </c>
      <c r="U166" s="36">
        <v>100</v>
      </c>
      <c r="V166" s="36">
        <v>200</v>
      </c>
      <c r="W166" s="36">
        <v>200</v>
      </c>
      <c r="X166" s="36">
        <v>200</v>
      </c>
      <c r="Y166" s="39">
        <v>0</v>
      </c>
      <c r="Z166" s="139"/>
      <c r="AA166" s="139"/>
      <c r="AB166" s="142"/>
      <c r="AC166" s="148"/>
      <c r="AD166" s="145"/>
      <c r="AE166" s="145"/>
    </row>
    <row r="167" spans="1:31" ht="25.5" customHeight="1" x14ac:dyDescent="0.2">
      <c r="A167" s="175"/>
      <c r="B167" s="175"/>
      <c r="C167" s="223"/>
      <c r="D167" s="136"/>
      <c r="E167" s="175"/>
      <c r="F167" s="181"/>
      <c r="G167" s="181"/>
      <c r="H167" s="34" t="s">
        <v>245</v>
      </c>
      <c r="I167" s="44">
        <v>491074.39</v>
      </c>
      <c r="J167" s="175"/>
      <c r="K167" s="175"/>
      <c r="L167" s="175"/>
      <c r="M167" s="175"/>
      <c r="N167" s="175"/>
      <c r="O167" s="175"/>
      <c r="P167" s="175"/>
      <c r="Q167" s="178"/>
      <c r="R167" s="178"/>
      <c r="S167" s="162" t="s">
        <v>650</v>
      </c>
      <c r="T167" s="163"/>
      <c r="U167" s="163"/>
      <c r="V167" s="163"/>
      <c r="W167" s="163"/>
      <c r="X167" s="164"/>
      <c r="Y167" s="39" t="s">
        <v>650</v>
      </c>
      <c r="Z167" s="139"/>
      <c r="AA167" s="139"/>
      <c r="AB167" s="142"/>
      <c r="AC167" s="148"/>
      <c r="AD167" s="145"/>
      <c r="AE167" s="145"/>
    </row>
    <row r="168" spans="1:31" ht="31.5" x14ac:dyDescent="0.2">
      <c r="A168" s="175"/>
      <c r="B168" s="175"/>
      <c r="C168" s="223"/>
      <c r="D168" s="136"/>
      <c r="E168" s="175"/>
      <c r="F168" s="181"/>
      <c r="G168" s="181"/>
      <c r="H168" s="34" t="s">
        <v>246</v>
      </c>
      <c r="I168" s="44">
        <v>199122.81</v>
      </c>
      <c r="J168" s="175"/>
      <c r="K168" s="175"/>
      <c r="L168" s="175"/>
      <c r="M168" s="175"/>
      <c r="N168" s="175"/>
      <c r="O168" s="175"/>
      <c r="P168" s="175"/>
      <c r="Q168" s="178"/>
      <c r="R168" s="178"/>
      <c r="S168" s="38" t="s">
        <v>1088</v>
      </c>
      <c r="T168" s="36" t="s">
        <v>650</v>
      </c>
      <c r="U168" s="76">
        <v>1</v>
      </c>
      <c r="V168" s="76">
        <v>1</v>
      </c>
      <c r="W168" s="36">
        <v>0</v>
      </c>
      <c r="X168" s="36">
        <v>0</v>
      </c>
      <c r="Y168" s="77">
        <v>1</v>
      </c>
      <c r="Z168" s="139"/>
      <c r="AA168" s="139"/>
      <c r="AB168" s="142"/>
      <c r="AC168" s="148"/>
      <c r="AD168" s="145"/>
      <c r="AE168" s="145"/>
    </row>
    <row r="169" spans="1:31" ht="15.75" x14ac:dyDescent="0.2">
      <c r="A169" s="175"/>
      <c r="B169" s="175"/>
      <c r="C169" s="223"/>
      <c r="D169" s="136"/>
      <c r="E169" s="175"/>
      <c r="F169" s="181"/>
      <c r="G169" s="181"/>
      <c r="H169" s="34" t="s">
        <v>247</v>
      </c>
      <c r="I169" s="44">
        <v>31114266.77</v>
      </c>
      <c r="J169" s="175"/>
      <c r="K169" s="175"/>
      <c r="L169" s="175"/>
      <c r="M169" s="175"/>
      <c r="N169" s="175"/>
      <c r="O169" s="175"/>
      <c r="P169" s="175"/>
      <c r="Q169" s="178"/>
      <c r="R169" s="178"/>
      <c r="S169" s="38" t="s">
        <v>1062</v>
      </c>
      <c r="T169" s="36" t="s">
        <v>650</v>
      </c>
      <c r="U169" s="82">
        <v>70381</v>
      </c>
      <c r="V169" s="36">
        <v>63000</v>
      </c>
      <c r="W169" s="36">
        <v>63000</v>
      </c>
      <c r="X169" s="36">
        <v>63000</v>
      </c>
      <c r="Y169" s="83">
        <v>52212</v>
      </c>
      <c r="Z169" s="139"/>
      <c r="AA169" s="139"/>
      <c r="AB169" s="142"/>
      <c r="AC169" s="148"/>
      <c r="AD169" s="145"/>
      <c r="AE169" s="145"/>
    </row>
    <row r="170" spans="1:31" ht="15.75" x14ac:dyDescent="0.2">
      <c r="A170" s="175"/>
      <c r="B170" s="175"/>
      <c r="C170" s="223"/>
      <c r="D170" s="136"/>
      <c r="E170" s="175"/>
      <c r="F170" s="181"/>
      <c r="G170" s="181"/>
      <c r="H170" s="34" t="s">
        <v>248</v>
      </c>
      <c r="I170" s="44">
        <v>2656566.21</v>
      </c>
      <c r="J170" s="175"/>
      <c r="K170" s="175"/>
      <c r="L170" s="175"/>
      <c r="M170" s="175"/>
      <c r="N170" s="175"/>
      <c r="O170" s="175"/>
      <c r="P170" s="175"/>
      <c r="Q170" s="178"/>
      <c r="R170" s="178"/>
      <c r="S170" s="38" t="s">
        <v>1089</v>
      </c>
      <c r="T170" s="36" t="s">
        <v>650</v>
      </c>
      <c r="U170" s="36">
        <v>80</v>
      </c>
      <c r="V170" s="36">
        <v>80</v>
      </c>
      <c r="W170" s="36">
        <v>80</v>
      </c>
      <c r="X170" s="36">
        <v>80</v>
      </c>
      <c r="Y170" s="39">
        <v>15</v>
      </c>
      <c r="Z170" s="139"/>
      <c r="AA170" s="139"/>
      <c r="AB170" s="142"/>
      <c r="AC170" s="148"/>
      <c r="AD170" s="145"/>
      <c r="AE170" s="145"/>
    </row>
    <row r="171" spans="1:31" ht="15.75" x14ac:dyDescent="0.2">
      <c r="A171" s="175"/>
      <c r="B171" s="175"/>
      <c r="C171" s="223"/>
      <c r="D171" s="136"/>
      <c r="E171" s="175"/>
      <c r="F171" s="181"/>
      <c r="G171" s="181"/>
      <c r="H171" s="34" t="s">
        <v>249</v>
      </c>
      <c r="I171" s="44">
        <v>33033170.210000001</v>
      </c>
      <c r="J171" s="175"/>
      <c r="K171" s="175"/>
      <c r="L171" s="175"/>
      <c r="M171" s="175"/>
      <c r="N171" s="175"/>
      <c r="O171" s="175"/>
      <c r="P171" s="175"/>
      <c r="Q171" s="178"/>
      <c r="R171" s="178"/>
      <c r="S171" s="38" t="s">
        <v>1090</v>
      </c>
      <c r="T171" s="36" t="s">
        <v>650</v>
      </c>
      <c r="U171" s="76">
        <v>1</v>
      </c>
      <c r="V171" s="76">
        <v>1</v>
      </c>
      <c r="W171" s="76">
        <v>1</v>
      </c>
      <c r="X171" s="76">
        <v>1</v>
      </c>
      <c r="Y171" s="77">
        <v>1</v>
      </c>
      <c r="Z171" s="139"/>
      <c r="AA171" s="139"/>
      <c r="AB171" s="142"/>
      <c r="AC171" s="148"/>
      <c r="AD171" s="145"/>
      <c r="AE171" s="145"/>
    </row>
    <row r="172" spans="1:31" ht="15.75" x14ac:dyDescent="0.2">
      <c r="A172" s="175"/>
      <c r="B172" s="175"/>
      <c r="C172" s="223"/>
      <c r="D172" s="136"/>
      <c r="E172" s="175"/>
      <c r="F172" s="181"/>
      <c r="G172" s="181"/>
      <c r="H172" s="34" t="s">
        <v>251</v>
      </c>
      <c r="I172" s="44">
        <v>2256000</v>
      </c>
      <c r="J172" s="175"/>
      <c r="K172" s="175"/>
      <c r="L172" s="175"/>
      <c r="M172" s="175"/>
      <c r="N172" s="175"/>
      <c r="O172" s="175"/>
      <c r="P172" s="175"/>
      <c r="Q172" s="178"/>
      <c r="R172" s="178"/>
      <c r="S172" s="38" t="s">
        <v>1062</v>
      </c>
      <c r="T172" s="36" t="s">
        <v>650</v>
      </c>
      <c r="U172" s="36">
        <v>840</v>
      </c>
      <c r="V172" s="36">
        <v>840</v>
      </c>
      <c r="W172" s="36">
        <v>840</v>
      </c>
      <c r="X172" s="36">
        <v>840</v>
      </c>
      <c r="Y172" s="39" t="s">
        <v>650</v>
      </c>
      <c r="Z172" s="139"/>
      <c r="AA172" s="139"/>
      <c r="AB172" s="142"/>
      <c r="AC172" s="148"/>
      <c r="AD172" s="145"/>
      <c r="AE172" s="145"/>
    </row>
    <row r="173" spans="1:31" ht="12.75" customHeight="1" x14ac:dyDescent="0.2">
      <c r="A173" s="175"/>
      <c r="B173" s="175"/>
      <c r="C173" s="223"/>
      <c r="D173" s="136"/>
      <c r="E173" s="175"/>
      <c r="F173" s="181"/>
      <c r="G173" s="181"/>
      <c r="H173" s="34" t="s">
        <v>428</v>
      </c>
      <c r="I173" s="44">
        <v>44329.42</v>
      </c>
      <c r="J173" s="175"/>
      <c r="K173" s="175"/>
      <c r="L173" s="175"/>
      <c r="M173" s="175"/>
      <c r="N173" s="175"/>
      <c r="O173" s="175"/>
      <c r="P173" s="175"/>
      <c r="Q173" s="178"/>
      <c r="R173" s="178"/>
      <c r="S173" s="165" t="s">
        <v>650</v>
      </c>
      <c r="T173" s="166"/>
      <c r="U173" s="166"/>
      <c r="V173" s="166"/>
      <c r="W173" s="166"/>
      <c r="X173" s="167"/>
      <c r="Y173" s="144" t="s">
        <v>650</v>
      </c>
      <c r="Z173" s="139"/>
      <c r="AA173" s="139"/>
      <c r="AB173" s="142"/>
      <c r="AC173" s="148"/>
      <c r="AD173" s="145"/>
      <c r="AE173" s="145"/>
    </row>
    <row r="174" spans="1:31" ht="15.75" x14ac:dyDescent="0.2">
      <c r="A174" s="175"/>
      <c r="B174" s="175"/>
      <c r="C174" s="223"/>
      <c r="D174" s="136"/>
      <c r="E174" s="175"/>
      <c r="F174" s="181"/>
      <c r="G174" s="181"/>
      <c r="H174" s="34" t="s">
        <v>429</v>
      </c>
      <c r="I174" s="44">
        <v>3052.63</v>
      </c>
      <c r="J174" s="175"/>
      <c r="K174" s="175"/>
      <c r="L174" s="175"/>
      <c r="M174" s="175"/>
      <c r="N174" s="175"/>
      <c r="O174" s="175"/>
      <c r="P174" s="175"/>
      <c r="Q174" s="178"/>
      <c r="R174" s="178"/>
      <c r="S174" s="171"/>
      <c r="T174" s="172"/>
      <c r="U174" s="172"/>
      <c r="V174" s="172"/>
      <c r="W174" s="172"/>
      <c r="X174" s="173"/>
      <c r="Y174" s="145"/>
      <c r="Z174" s="139"/>
      <c r="AA174" s="139"/>
      <c r="AB174" s="142"/>
      <c r="AC174" s="148"/>
      <c r="AD174" s="145"/>
      <c r="AE174" s="145"/>
    </row>
    <row r="175" spans="1:31" ht="15.75" x14ac:dyDescent="0.2">
      <c r="A175" s="175"/>
      <c r="B175" s="175"/>
      <c r="C175" s="223"/>
      <c r="D175" s="136"/>
      <c r="E175" s="175"/>
      <c r="F175" s="181"/>
      <c r="G175" s="181"/>
      <c r="H175" s="34" t="s">
        <v>431</v>
      </c>
      <c r="I175" s="44">
        <v>6237.97</v>
      </c>
      <c r="J175" s="175"/>
      <c r="K175" s="175"/>
      <c r="L175" s="175"/>
      <c r="M175" s="175"/>
      <c r="N175" s="175"/>
      <c r="O175" s="175"/>
      <c r="P175" s="175"/>
      <c r="Q175" s="178"/>
      <c r="R175" s="178"/>
      <c r="S175" s="171"/>
      <c r="T175" s="172"/>
      <c r="U175" s="172"/>
      <c r="V175" s="172"/>
      <c r="W175" s="172"/>
      <c r="X175" s="173"/>
      <c r="Y175" s="145"/>
      <c r="Z175" s="139"/>
      <c r="AA175" s="139"/>
      <c r="AB175" s="142"/>
      <c r="AC175" s="148"/>
      <c r="AD175" s="145"/>
      <c r="AE175" s="145"/>
    </row>
    <row r="176" spans="1:31" ht="15.75" x14ac:dyDescent="0.2">
      <c r="A176" s="175"/>
      <c r="B176" s="175"/>
      <c r="C176" s="223" t="s">
        <v>568</v>
      </c>
      <c r="D176" s="136"/>
      <c r="E176" s="175"/>
      <c r="F176" s="181"/>
      <c r="G176" s="181"/>
      <c r="H176" s="34" t="s">
        <v>252</v>
      </c>
      <c r="I176" s="44">
        <v>22542499.91</v>
      </c>
      <c r="J176" s="175"/>
      <c r="K176" s="175"/>
      <c r="L176" s="175"/>
      <c r="M176" s="175"/>
      <c r="N176" s="175"/>
      <c r="O176" s="175"/>
      <c r="P176" s="175"/>
      <c r="Q176" s="178"/>
      <c r="R176" s="178"/>
      <c r="S176" s="171"/>
      <c r="T176" s="172"/>
      <c r="U176" s="172"/>
      <c r="V176" s="172"/>
      <c r="W176" s="172"/>
      <c r="X176" s="173"/>
      <c r="Y176" s="145"/>
      <c r="Z176" s="139"/>
      <c r="AA176" s="139"/>
      <c r="AB176" s="142"/>
      <c r="AC176" s="148"/>
      <c r="AD176" s="145"/>
      <c r="AE176" s="145"/>
    </row>
    <row r="177" spans="1:31" ht="12.75" customHeight="1" x14ac:dyDescent="0.2">
      <c r="A177" s="175"/>
      <c r="B177" s="175"/>
      <c r="C177" s="223"/>
      <c r="D177" s="136"/>
      <c r="E177" s="175"/>
      <c r="F177" s="181"/>
      <c r="G177" s="181"/>
      <c r="H177" s="34" t="s">
        <v>253</v>
      </c>
      <c r="I177" s="44">
        <v>134217642.84</v>
      </c>
      <c r="J177" s="175"/>
      <c r="K177" s="175"/>
      <c r="L177" s="175"/>
      <c r="M177" s="175"/>
      <c r="N177" s="175"/>
      <c r="O177" s="175"/>
      <c r="P177" s="175"/>
      <c r="Q177" s="178"/>
      <c r="R177" s="178"/>
      <c r="S177" s="168"/>
      <c r="T177" s="169"/>
      <c r="U177" s="169"/>
      <c r="V177" s="169"/>
      <c r="W177" s="169"/>
      <c r="X177" s="170"/>
      <c r="Y177" s="146"/>
      <c r="Z177" s="139"/>
      <c r="AA177" s="139"/>
      <c r="AB177" s="142"/>
      <c r="AC177" s="148"/>
      <c r="AD177" s="145"/>
      <c r="AE177" s="145"/>
    </row>
    <row r="178" spans="1:31" ht="31.5" x14ac:dyDescent="0.2">
      <c r="A178" s="175"/>
      <c r="B178" s="175"/>
      <c r="C178" s="223" t="s">
        <v>569</v>
      </c>
      <c r="D178" s="136"/>
      <c r="E178" s="175"/>
      <c r="F178" s="181"/>
      <c r="G178" s="181"/>
      <c r="H178" s="34" t="s">
        <v>254</v>
      </c>
      <c r="I178" s="44">
        <v>832031.58</v>
      </c>
      <c r="J178" s="175"/>
      <c r="K178" s="175"/>
      <c r="L178" s="175"/>
      <c r="M178" s="175"/>
      <c r="N178" s="175"/>
      <c r="O178" s="175"/>
      <c r="P178" s="175"/>
      <c r="Q178" s="178"/>
      <c r="R178" s="178"/>
      <c r="S178" s="38" t="s">
        <v>1091</v>
      </c>
      <c r="T178" s="36" t="s">
        <v>650</v>
      </c>
      <c r="U178" s="36">
        <v>3</v>
      </c>
      <c r="V178" s="36">
        <v>3</v>
      </c>
      <c r="W178" s="36">
        <v>3</v>
      </c>
      <c r="X178" s="36">
        <v>3</v>
      </c>
      <c r="Y178" s="39">
        <v>3</v>
      </c>
      <c r="Z178" s="139"/>
      <c r="AA178" s="139"/>
      <c r="AB178" s="142"/>
      <c r="AC178" s="148"/>
      <c r="AD178" s="145"/>
      <c r="AE178" s="145"/>
    </row>
    <row r="179" spans="1:31" ht="31.5" x14ac:dyDescent="0.2">
      <c r="A179" s="175"/>
      <c r="B179" s="175"/>
      <c r="C179" s="223"/>
      <c r="D179" s="136"/>
      <c r="E179" s="175"/>
      <c r="F179" s="181"/>
      <c r="G179" s="181"/>
      <c r="H179" s="34" t="s">
        <v>255</v>
      </c>
      <c r="I179" s="44">
        <v>1304780.78</v>
      </c>
      <c r="J179" s="175"/>
      <c r="K179" s="175"/>
      <c r="L179" s="175"/>
      <c r="M179" s="175"/>
      <c r="N179" s="175"/>
      <c r="O179" s="175"/>
      <c r="P179" s="175"/>
      <c r="Q179" s="178"/>
      <c r="R179" s="178"/>
      <c r="S179" s="38" t="s">
        <v>694</v>
      </c>
      <c r="T179" s="36" t="s">
        <v>650</v>
      </c>
      <c r="U179" s="36">
        <v>32</v>
      </c>
      <c r="V179" s="36">
        <v>40</v>
      </c>
      <c r="W179" s="36">
        <v>40</v>
      </c>
      <c r="X179" s="36">
        <v>40</v>
      </c>
      <c r="Y179" s="39">
        <v>32</v>
      </c>
      <c r="Z179" s="139"/>
      <c r="AA179" s="139"/>
      <c r="AB179" s="142"/>
      <c r="AC179" s="148"/>
      <c r="AD179" s="145"/>
      <c r="AE179" s="145"/>
    </row>
    <row r="180" spans="1:31" ht="15.75" x14ac:dyDescent="0.2">
      <c r="A180" s="175"/>
      <c r="B180" s="175"/>
      <c r="C180" s="223"/>
      <c r="D180" s="136"/>
      <c r="E180" s="175"/>
      <c r="F180" s="181"/>
      <c r="G180" s="181"/>
      <c r="H180" s="34" t="s">
        <v>256</v>
      </c>
      <c r="I180" s="44">
        <v>3716359.66</v>
      </c>
      <c r="J180" s="175"/>
      <c r="K180" s="175"/>
      <c r="L180" s="175"/>
      <c r="M180" s="175"/>
      <c r="N180" s="175"/>
      <c r="O180" s="175"/>
      <c r="P180" s="175"/>
      <c r="Q180" s="178"/>
      <c r="R180" s="178"/>
      <c r="S180" s="38" t="s">
        <v>1062</v>
      </c>
      <c r="T180" s="36" t="s">
        <v>650</v>
      </c>
      <c r="U180" s="82">
        <v>1522</v>
      </c>
      <c r="V180" s="36">
        <v>1530</v>
      </c>
      <c r="W180" s="36">
        <v>1530</v>
      </c>
      <c r="X180" s="36">
        <v>1530</v>
      </c>
      <c r="Y180" s="83">
        <v>1522</v>
      </c>
      <c r="Z180" s="139"/>
      <c r="AA180" s="139"/>
      <c r="AB180" s="142"/>
      <c r="AC180" s="148"/>
      <c r="AD180" s="145"/>
      <c r="AE180" s="145"/>
    </row>
    <row r="181" spans="1:31" ht="25.5" customHeight="1" x14ac:dyDescent="0.2">
      <c r="A181" s="175"/>
      <c r="B181" s="175"/>
      <c r="C181" s="223"/>
      <c r="D181" s="136"/>
      <c r="E181" s="175"/>
      <c r="F181" s="181"/>
      <c r="G181" s="181"/>
      <c r="H181" s="34" t="s">
        <v>257</v>
      </c>
      <c r="I181" s="44">
        <v>491074.39</v>
      </c>
      <c r="J181" s="175"/>
      <c r="K181" s="175"/>
      <c r="L181" s="175"/>
      <c r="M181" s="175"/>
      <c r="N181" s="175"/>
      <c r="O181" s="175"/>
      <c r="P181" s="175"/>
      <c r="Q181" s="178"/>
      <c r="R181" s="178"/>
      <c r="S181" s="162" t="s">
        <v>650</v>
      </c>
      <c r="T181" s="163"/>
      <c r="U181" s="163"/>
      <c r="V181" s="163"/>
      <c r="W181" s="163"/>
      <c r="X181" s="164"/>
      <c r="Y181" s="39" t="s">
        <v>650</v>
      </c>
      <c r="Z181" s="139"/>
      <c r="AA181" s="139"/>
      <c r="AB181" s="142"/>
      <c r="AC181" s="148"/>
      <c r="AD181" s="145"/>
      <c r="AE181" s="145"/>
    </row>
    <row r="182" spans="1:31" ht="15.75" x14ac:dyDescent="0.2">
      <c r="A182" s="175"/>
      <c r="B182" s="175"/>
      <c r="C182" s="223"/>
      <c r="D182" s="136"/>
      <c r="E182" s="175"/>
      <c r="F182" s="181"/>
      <c r="G182" s="181"/>
      <c r="H182" s="34" t="s">
        <v>259</v>
      </c>
      <c r="I182" s="44">
        <v>622828.77</v>
      </c>
      <c r="J182" s="175"/>
      <c r="K182" s="175"/>
      <c r="L182" s="175"/>
      <c r="M182" s="175"/>
      <c r="N182" s="175"/>
      <c r="O182" s="175"/>
      <c r="P182" s="175"/>
      <c r="Q182" s="178"/>
      <c r="R182" s="178"/>
      <c r="S182" s="38" t="s">
        <v>1092</v>
      </c>
      <c r="T182" s="36" t="s">
        <v>650</v>
      </c>
      <c r="U182" s="36">
        <v>0</v>
      </c>
      <c r="V182" s="36">
        <v>110</v>
      </c>
      <c r="W182" s="36">
        <v>205</v>
      </c>
      <c r="X182" s="36">
        <v>205</v>
      </c>
      <c r="Y182" s="39">
        <v>0</v>
      </c>
      <c r="Z182" s="139"/>
      <c r="AA182" s="139"/>
      <c r="AB182" s="142"/>
      <c r="AC182" s="148"/>
      <c r="AD182" s="145"/>
      <c r="AE182" s="145"/>
    </row>
    <row r="183" spans="1:31" ht="38.25" customHeight="1" x14ac:dyDescent="0.2">
      <c r="A183" s="175"/>
      <c r="B183" s="175"/>
      <c r="C183" s="223"/>
      <c r="D183" s="136"/>
      <c r="E183" s="175"/>
      <c r="F183" s="181"/>
      <c r="G183" s="181"/>
      <c r="H183" s="34" t="s">
        <v>435</v>
      </c>
      <c r="I183" s="44">
        <v>30065.19</v>
      </c>
      <c r="J183" s="175"/>
      <c r="K183" s="175"/>
      <c r="L183" s="175"/>
      <c r="M183" s="175"/>
      <c r="N183" s="175"/>
      <c r="O183" s="175"/>
      <c r="P183" s="175"/>
      <c r="Q183" s="178"/>
      <c r="R183" s="178"/>
      <c r="S183" s="165" t="s">
        <v>650</v>
      </c>
      <c r="T183" s="166"/>
      <c r="U183" s="166"/>
      <c r="V183" s="166"/>
      <c r="W183" s="166"/>
      <c r="X183" s="167"/>
      <c r="Y183" s="144" t="s">
        <v>650</v>
      </c>
      <c r="Z183" s="139"/>
      <c r="AA183" s="139"/>
      <c r="AB183" s="142"/>
      <c r="AC183" s="148"/>
      <c r="AD183" s="145"/>
      <c r="AE183" s="145"/>
    </row>
    <row r="184" spans="1:31" ht="25.5" customHeight="1" x14ac:dyDescent="0.2">
      <c r="A184" s="175"/>
      <c r="B184" s="175"/>
      <c r="C184" s="223"/>
      <c r="D184" s="136"/>
      <c r="E184" s="175"/>
      <c r="F184" s="181"/>
      <c r="G184" s="181"/>
      <c r="H184" s="34" t="s">
        <v>436</v>
      </c>
      <c r="I184" s="44">
        <v>160617.82</v>
      </c>
      <c r="J184" s="175"/>
      <c r="K184" s="175"/>
      <c r="L184" s="175"/>
      <c r="M184" s="175"/>
      <c r="N184" s="175"/>
      <c r="O184" s="175"/>
      <c r="P184" s="175"/>
      <c r="Q184" s="178"/>
      <c r="R184" s="178"/>
      <c r="S184" s="168"/>
      <c r="T184" s="169"/>
      <c r="U184" s="169"/>
      <c r="V184" s="169"/>
      <c r="W184" s="169"/>
      <c r="X184" s="170"/>
      <c r="Y184" s="146"/>
      <c r="Z184" s="139"/>
      <c r="AA184" s="139"/>
      <c r="AB184" s="142"/>
      <c r="AC184" s="148"/>
      <c r="AD184" s="145"/>
      <c r="AE184" s="145"/>
    </row>
    <row r="185" spans="1:31" ht="15.75" x14ac:dyDescent="0.2">
      <c r="A185" s="175"/>
      <c r="B185" s="175"/>
      <c r="C185" s="223"/>
      <c r="D185" s="136"/>
      <c r="E185" s="175"/>
      <c r="F185" s="181"/>
      <c r="G185" s="181"/>
      <c r="H185" s="34" t="s">
        <v>437</v>
      </c>
      <c r="I185" s="44">
        <v>52335.17</v>
      </c>
      <c r="J185" s="175"/>
      <c r="K185" s="175"/>
      <c r="L185" s="175"/>
      <c r="M185" s="175"/>
      <c r="N185" s="175"/>
      <c r="O185" s="175"/>
      <c r="P185" s="175"/>
      <c r="Q185" s="178"/>
      <c r="R185" s="178"/>
      <c r="S185" s="38" t="s">
        <v>1093</v>
      </c>
      <c r="T185" s="36" t="s">
        <v>650</v>
      </c>
      <c r="U185" s="36">
        <v>0</v>
      </c>
      <c r="V185" s="36">
        <v>4</v>
      </c>
      <c r="W185" s="36">
        <v>0</v>
      </c>
      <c r="X185" s="36">
        <v>0</v>
      </c>
      <c r="Y185" s="39">
        <v>4</v>
      </c>
      <c r="Z185" s="139"/>
      <c r="AA185" s="139"/>
      <c r="AB185" s="142"/>
      <c r="AC185" s="148"/>
      <c r="AD185" s="145"/>
      <c r="AE185" s="145"/>
    </row>
    <row r="186" spans="1:31" ht="38.25" customHeight="1" x14ac:dyDescent="0.2">
      <c r="A186" s="175"/>
      <c r="B186" s="175"/>
      <c r="C186" s="223"/>
      <c r="D186" s="136"/>
      <c r="E186" s="175"/>
      <c r="F186" s="181"/>
      <c r="G186" s="181"/>
      <c r="H186" s="34" t="s">
        <v>438</v>
      </c>
      <c r="I186" s="44">
        <v>10485.09</v>
      </c>
      <c r="J186" s="175"/>
      <c r="K186" s="175"/>
      <c r="L186" s="175"/>
      <c r="M186" s="175"/>
      <c r="N186" s="175"/>
      <c r="O186" s="175"/>
      <c r="P186" s="175"/>
      <c r="Q186" s="178"/>
      <c r="R186" s="178"/>
      <c r="S186" s="165" t="s">
        <v>650</v>
      </c>
      <c r="T186" s="166"/>
      <c r="U186" s="166"/>
      <c r="V186" s="166"/>
      <c r="W186" s="166"/>
      <c r="X186" s="167"/>
      <c r="Y186" s="144" t="s">
        <v>650</v>
      </c>
      <c r="Z186" s="139"/>
      <c r="AA186" s="139"/>
      <c r="AB186" s="142"/>
      <c r="AC186" s="148"/>
      <c r="AD186" s="145"/>
      <c r="AE186" s="145"/>
    </row>
    <row r="187" spans="1:31" ht="12.75" customHeight="1" x14ac:dyDescent="0.2">
      <c r="A187" s="175"/>
      <c r="B187" s="175"/>
      <c r="C187" s="223"/>
      <c r="D187" s="136"/>
      <c r="E187" s="175"/>
      <c r="F187" s="181"/>
      <c r="G187" s="181"/>
      <c r="H187" s="34" t="s">
        <v>439</v>
      </c>
      <c r="I187" s="44">
        <v>3981.69</v>
      </c>
      <c r="J187" s="175"/>
      <c r="K187" s="175"/>
      <c r="L187" s="175"/>
      <c r="M187" s="175"/>
      <c r="N187" s="175"/>
      <c r="O187" s="175"/>
      <c r="P187" s="175"/>
      <c r="Q187" s="178"/>
      <c r="R187" s="178"/>
      <c r="S187" s="171"/>
      <c r="T187" s="172"/>
      <c r="U187" s="172"/>
      <c r="V187" s="172"/>
      <c r="W187" s="172"/>
      <c r="X187" s="173"/>
      <c r="Y187" s="145"/>
      <c r="Z187" s="139"/>
      <c r="AA187" s="139"/>
      <c r="AB187" s="142"/>
      <c r="AC187" s="148"/>
      <c r="AD187" s="145"/>
      <c r="AE187" s="145"/>
    </row>
    <row r="188" spans="1:31" ht="12.75" customHeight="1" x14ac:dyDescent="0.2">
      <c r="A188" s="175"/>
      <c r="B188" s="175"/>
      <c r="C188" s="223" t="s">
        <v>570</v>
      </c>
      <c r="D188" s="136"/>
      <c r="E188" s="175"/>
      <c r="F188" s="181"/>
      <c r="G188" s="181"/>
      <c r="H188" s="34" t="s">
        <v>260</v>
      </c>
      <c r="I188" s="44">
        <v>1047182.96</v>
      </c>
      <c r="J188" s="175"/>
      <c r="K188" s="175"/>
      <c r="L188" s="175"/>
      <c r="M188" s="175"/>
      <c r="N188" s="175"/>
      <c r="O188" s="175"/>
      <c r="P188" s="175"/>
      <c r="Q188" s="178"/>
      <c r="R188" s="178"/>
      <c r="S188" s="168"/>
      <c r="T188" s="169"/>
      <c r="U188" s="169"/>
      <c r="V188" s="169"/>
      <c r="W188" s="169"/>
      <c r="X188" s="170"/>
      <c r="Y188" s="146"/>
      <c r="Z188" s="139"/>
      <c r="AA188" s="139"/>
      <c r="AB188" s="142"/>
      <c r="AC188" s="148"/>
      <c r="AD188" s="145"/>
      <c r="AE188" s="145"/>
    </row>
    <row r="189" spans="1:31" ht="236.25" x14ac:dyDescent="0.2">
      <c r="A189" s="175"/>
      <c r="B189" s="175"/>
      <c r="C189" s="223"/>
      <c r="D189" s="136"/>
      <c r="E189" s="175"/>
      <c r="F189" s="181"/>
      <c r="G189" s="181"/>
      <c r="H189" s="34" t="s">
        <v>261</v>
      </c>
      <c r="I189" s="44">
        <v>706085.34</v>
      </c>
      <c r="J189" s="175"/>
      <c r="K189" s="175"/>
      <c r="L189" s="175"/>
      <c r="M189" s="175"/>
      <c r="N189" s="175"/>
      <c r="O189" s="175"/>
      <c r="P189" s="175"/>
      <c r="Q189" s="178"/>
      <c r="R189" s="178"/>
      <c r="S189" s="38" t="s">
        <v>1094</v>
      </c>
      <c r="T189" s="36" t="s">
        <v>650</v>
      </c>
      <c r="U189" s="36" t="s">
        <v>1095</v>
      </c>
      <c r="V189" s="36" t="s">
        <v>1095</v>
      </c>
      <c r="W189" s="36" t="s">
        <v>1095</v>
      </c>
      <c r="X189" s="36" t="s">
        <v>1095</v>
      </c>
      <c r="Y189" s="39" t="s">
        <v>1242</v>
      </c>
      <c r="Z189" s="139"/>
      <c r="AA189" s="139"/>
      <c r="AB189" s="142"/>
      <c r="AC189" s="148"/>
      <c r="AD189" s="145"/>
      <c r="AE189" s="145"/>
    </row>
    <row r="190" spans="1:31" ht="15" customHeight="1" x14ac:dyDescent="0.2">
      <c r="A190" s="175"/>
      <c r="B190" s="175"/>
      <c r="C190" s="223"/>
      <c r="D190" s="136"/>
      <c r="E190" s="175"/>
      <c r="F190" s="181"/>
      <c r="G190" s="181"/>
      <c r="H190" s="34" t="s">
        <v>263</v>
      </c>
      <c r="I190" s="44">
        <v>9663132.6699999999</v>
      </c>
      <c r="J190" s="175"/>
      <c r="K190" s="175"/>
      <c r="L190" s="175"/>
      <c r="M190" s="175"/>
      <c r="N190" s="175"/>
      <c r="O190" s="175"/>
      <c r="P190" s="175"/>
      <c r="Q190" s="178"/>
      <c r="R190" s="178"/>
      <c r="S190" s="162" t="s">
        <v>650</v>
      </c>
      <c r="T190" s="163"/>
      <c r="U190" s="163"/>
      <c r="V190" s="163"/>
      <c r="W190" s="163"/>
      <c r="X190" s="164"/>
      <c r="Y190" s="39" t="s">
        <v>650</v>
      </c>
      <c r="Z190" s="139"/>
      <c r="AA190" s="139"/>
      <c r="AB190" s="142"/>
      <c r="AC190" s="148"/>
      <c r="AD190" s="145"/>
      <c r="AE190" s="145"/>
    </row>
    <row r="191" spans="1:31" ht="15.75" x14ac:dyDescent="0.2">
      <c r="A191" s="175"/>
      <c r="B191" s="175"/>
      <c r="C191" s="223"/>
      <c r="D191" s="136"/>
      <c r="E191" s="175"/>
      <c r="F191" s="181"/>
      <c r="G191" s="181"/>
      <c r="H191" s="34" t="s">
        <v>440</v>
      </c>
      <c r="I191" s="44">
        <v>106044.56</v>
      </c>
      <c r="J191" s="175"/>
      <c r="K191" s="175"/>
      <c r="L191" s="175"/>
      <c r="M191" s="175"/>
      <c r="N191" s="175"/>
      <c r="O191" s="175"/>
      <c r="P191" s="175"/>
      <c r="Q191" s="178"/>
      <c r="R191" s="178"/>
      <c r="S191" s="38" t="s">
        <v>1096</v>
      </c>
      <c r="T191" s="36" t="s">
        <v>650</v>
      </c>
      <c r="U191" s="36">
        <v>1</v>
      </c>
      <c r="V191" s="36">
        <v>1</v>
      </c>
      <c r="W191" s="36">
        <v>1</v>
      </c>
      <c r="X191" s="36">
        <v>0</v>
      </c>
      <c r="Y191" s="39">
        <v>1</v>
      </c>
      <c r="Z191" s="139"/>
      <c r="AA191" s="139"/>
      <c r="AB191" s="142"/>
      <c r="AC191" s="148"/>
      <c r="AD191" s="145"/>
      <c r="AE191" s="145"/>
    </row>
    <row r="192" spans="1:31" ht="12.75" customHeight="1" x14ac:dyDescent="0.2">
      <c r="A192" s="175"/>
      <c r="B192" s="175"/>
      <c r="C192" s="223" t="s">
        <v>579</v>
      </c>
      <c r="D192" s="136"/>
      <c r="E192" s="175"/>
      <c r="F192" s="181"/>
      <c r="G192" s="181"/>
      <c r="H192" s="34" t="s">
        <v>449</v>
      </c>
      <c r="I192" s="44">
        <v>12874.11</v>
      </c>
      <c r="J192" s="175"/>
      <c r="K192" s="175"/>
      <c r="L192" s="175"/>
      <c r="M192" s="175"/>
      <c r="N192" s="175"/>
      <c r="O192" s="175"/>
      <c r="P192" s="175"/>
      <c r="Q192" s="178"/>
      <c r="R192" s="178"/>
      <c r="S192" s="165" t="s">
        <v>650</v>
      </c>
      <c r="T192" s="166"/>
      <c r="U192" s="166"/>
      <c r="V192" s="166"/>
      <c r="W192" s="166"/>
      <c r="X192" s="167"/>
      <c r="Y192" s="144" t="s">
        <v>650</v>
      </c>
      <c r="Z192" s="139"/>
      <c r="AA192" s="139"/>
      <c r="AB192" s="142"/>
      <c r="AC192" s="148"/>
      <c r="AD192" s="145"/>
      <c r="AE192" s="145"/>
    </row>
    <row r="193" spans="1:31" ht="12.75" customHeight="1" x14ac:dyDescent="0.2">
      <c r="A193" s="175"/>
      <c r="B193" s="175"/>
      <c r="C193" s="223"/>
      <c r="D193" s="136"/>
      <c r="E193" s="175"/>
      <c r="F193" s="181"/>
      <c r="G193" s="181"/>
      <c r="H193" s="34" t="s">
        <v>450</v>
      </c>
      <c r="I193" s="44">
        <v>132661.41</v>
      </c>
      <c r="J193" s="175"/>
      <c r="K193" s="175"/>
      <c r="L193" s="175"/>
      <c r="M193" s="175"/>
      <c r="N193" s="175"/>
      <c r="O193" s="175"/>
      <c r="P193" s="175"/>
      <c r="Q193" s="178"/>
      <c r="R193" s="178"/>
      <c r="S193" s="171"/>
      <c r="T193" s="172"/>
      <c r="U193" s="172"/>
      <c r="V193" s="172"/>
      <c r="W193" s="172"/>
      <c r="X193" s="173"/>
      <c r="Y193" s="145"/>
      <c r="Z193" s="139"/>
      <c r="AA193" s="139"/>
      <c r="AB193" s="142"/>
      <c r="AC193" s="148"/>
      <c r="AD193" s="145"/>
      <c r="AE193" s="145"/>
    </row>
    <row r="194" spans="1:31" ht="12.75" customHeight="1" x14ac:dyDescent="0.2">
      <c r="A194" s="175"/>
      <c r="B194" s="175"/>
      <c r="C194" s="223"/>
      <c r="D194" s="136"/>
      <c r="E194" s="175"/>
      <c r="F194" s="181"/>
      <c r="G194" s="181"/>
      <c r="H194" s="34" t="s">
        <v>451</v>
      </c>
      <c r="I194" s="44">
        <v>47557.380000000005</v>
      </c>
      <c r="J194" s="175"/>
      <c r="K194" s="175"/>
      <c r="L194" s="175"/>
      <c r="M194" s="175"/>
      <c r="N194" s="175"/>
      <c r="O194" s="175"/>
      <c r="P194" s="175"/>
      <c r="Q194" s="178"/>
      <c r="R194" s="178"/>
      <c r="S194" s="171"/>
      <c r="T194" s="172"/>
      <c r="U194" s="172"/>
      <c r="V194" s="172"/>
      <c r="W194" s="172"/>
      <c r="X194" s="173"/>
      <c r="Y194" s="145"/>
      <c r="Z194" s="139"/>
      <c r="AA194" s="139"/>
      <c r="AB194" s="142"/>
      <c r="AC194" s="148"/>
      <c r="AD194" s="145"/>
      <c r="AE194" s="145"/>
    </row>
    <row r="195" spans="1:31" ht="15.75" x14ac:dyDescent="0.2">
      <c r="A195" s="175"/>
      <c r="B195" s="175"/>
      <c r="C195" s="223"/>
      <c r="D195" s="136"/>
      <c r="E195" s="175"/>
      <c r="F195" s="181"/>
      <c r="G195" s="181"/>
      <c r="H195" s="34" t="s">
        <v>452</v>
      </c>
      <c r="I195" s="44">
        <v>254859.19</v>
      </c>
      <c r="J195" s="175"/>
      <c r="K195" s="175"/>
      <c r="L195" s="175"/>
      <c r="M195" s="175"/>
      <c r="N195" s="175"/>
      <c r="O195" s="175"/>
      <c r="P195" s="175"/>
      <c r="Q195" s="178"/>
      <c r="R195" s="178"/>
      <c r="S195" s="171"/>
      <c r="T195" s="172"/>
      <c r="U195" s="172"/>
      <c r="V195" s="172"/>
      <c r="W195" s="172"/>
      <c r="X195" s="173"/>
      <c r="Y195" s="145"/>
      <c r="Z195" s="139"/>
      <c r="AA195" s="139"/>
      <c r="AB195" s="142"/>
      <c r="AC195" s="148"/>
      <c r="AD195" s="145"/>
      <c r="AE195" s="145"/>
    </row>
    <row r="196" spans="1:31" ht="15.75" x14ac:dyDescent="0.2">
      <c r="A196" s="175"/>
      <c r="B196" s="175"/>
      <c r="C196" s="223"/>
      <c r="D196" s="136"/>
      <c r="E196" s="175"/>
      <c r="F196" s="181"/>
      <c r="G196" s="181"/>
      <c r="H196" s="34" t="s">
        <v>453</v>
      </c>
      <c r="I196" s="44">
        <v>139700</v>
      </c>
      <c r="J196" s="175"/>
      <c r="K196" s="175"/>
      <c r="L196" s="175"/>
      <c r="M196" s="175"/>
      <c r="N196" s="175"/>
      <c r="O196" s="175"/>
      <c r="P196" s="175"/>
      <c r="Q196" s="178"/>
      <c r="R196" s="178"/>
      <c r="S196" s="171"/>
      <c r="T196" s="172"/>
      <c r="U196" s="172"/>
      <c r="V196" s="172"/>
      <c r="W196" s="172"/>
      <c r="X196" s="173"/>
      <c r="Y196" s="145"/>
      <c r="Z196" s="139"/>
      <c r="AA196" s="139"/>
      <c r="AB196" s="142"/>
      <c r="AC196" s="148"/>
      <c r="AD196" s="145"/>
      <c r="AE196" s="145"/>
    </row>
    <row r="197" spans="1:31" ht="15.75" x14ac:dyDescent="0.2">
      <c r="A197" s="175"/>
      <c r="B197" s="175"/>
      <c r="C197" s="223"/>
      <c r="D197" s="136"/>
      <c r="E197" s="175"/>
      <c r="F197" s="181"/>
      <c r="G197" s="181"/>
      <c r="H197" s="34" t="s">
        <v>454</v>
      </c>
      <c r="I197" s="44">
        <v>35400</v>
      </c>
      <c r="J197" s="175"/>
      <c r="K197" s="175"/>
      <c r="L197" s="175"/>
      <c r="M197" s="175"/>
      <c r="N197" s="175"/>
      <c r="O197" s="175"/>
      <c r="P197" s="175"/>
      <c r="Q197" s="178"/>
      <c r="R197" s="178"/>
      <c r="S197" s="171"/>
      <c r="T197" s="172"/>
      <c r="U197" s="172"/>
      <c r="V197" s="172"/>
      <c r="W197" s="172"/>
      <c r="X197" s="173"/>
      <c r="Y197" s="145"/>
      <c r="Z197" s="139"/>
      <c r="AA197" s="139"/>
      <c r="AB197" s="142"/>
      <c r="AC197" s="148"/>
      <c r="AD197" s="145"/>
      <c r="AE197" s="145"/>
    </row>
    <row r="198" spans="1:31" ht="31.5" x14ac:dyDescent="0.2">
      <c r="A198" s="175"/>
      <c r="B198" s="175"/>
      <c r="C198" s="67" t="s">
        <v>580</v>
      </c>
      <c r="D198" s="136"/>
      <c r="E198" s="175"/>
      <c r="F198" s="181"/>
      <c r="G198" s="181"/>
      <c r="H198" s="34" t="s">
        <v>303</v>
      </c>
      <c r="I198" s="44">
        <v>1573697.13</v>
      </c>
      <c r="J198" s="175"/>
      <c r="K198" s="175"/>
      <c r="L198" s="175"/>
      <c r="M198" s="175"/>
      <c r="N198" s="175"/>
      <c r="O198" s="175"/>
      <c r="P198" s="175"/>
      <c r="Q198" s="178"/>
      <c r="R198" s="178"/>
      <c r="S198" s="171"/>
      <c r="T198" s="172"/>
      <c r="U198" s="172"/>
      <c r="V198" s="172"/>
      <c r="W198" s="172"/>
      <c r="X198" s="173"/>
      <c r="Y198" s="145"/>
      <c r="Z198" s="139"/>
      <c r="AA198" s="139"/>
      <c r="AB198" s="142"/>
      <c r="AC198" s="148"/>
      <c r="AD198" s="145"/>
      <c r="AE198" s="145"/>
    </row>
    <row r="199" spans="1:31" ht="31.5" x14ac:dyDescent="0.2">
      <c r="A199" s="175"/>
      <c r="B199" s="175"/>
      <c r="C199" s="67" t="s">
        <v>571</v>
      </c>
      <c r="D199" s="136"/>
      <c r="E199" s="175"/>
      <c r="F199" s="181"/>
      <c r="G199" s="181"/>
      <c r="H199" s="34" t="s">
        <v>264</v>
      </c>
      <c r="I199" s="44">
        <v>5333484.51</v>
      </c>
      <c r="J199" s="175"/>
      <c r="K199" s="175"/>
      <c r="L199" s="175"/>
      <c r="M199" s="175"/>
      <c r="N199" s="175"/>
      <c r="O199" s="175"/>
      <c r="P199" s="175"/>
      <c r="Q199" s="178"/>
      <c r="R199" s="178"/>
      <c r="S199" s="171"/>
      <c r="T199" s="172"/>
      <c r="U199" s="172"/>
      <c r="V199" s="172"/>
      <c r="W199" s="172"/>
      <c r="X199" s="173"/>
      <c r="Y199" s="145"/>
      <c r="Z199" s="139"/>
      <c r="AA199" s="139"/>
      <c r="AB199" s="142"/>
      <c r="AC199" s="148"/>
      <c r="AD199" s="145"/>
      <c r="AE199" s="145"/>
    </row>
    <row r="200" spans="1:31" ht="15.75" x14ac:dyDescent="0.2">
      <c r="A200" s="175"/>
      <c r="B200" s="175"/>
      <c r="C200" s="223" t="s">
        <v>572</v>
      </c>
      <c r="D200" s="136"/>
      <c r="E200" s="175"/>
      <c r="F200" s="181"/>
      <c r="G200" s="181"/>
      <c r="H200" s="34" t="s">
        <v>265</v>
      </c>
      <c r="I200" s="44">
        <v>1223142.33</v>
      </c>
      <c r="J200" s="175"/>
      <c r="K200" s="175"/>
      <c r="L200" s="175"/>
      <c r="M200" s="175"/>
      <c r="N200" s="175"/>
      <c r="O200" s="175"/>
      <c r="P200" s="175"/>
      <c r="Q200" s="178"/>
      <c r="R200" s="178"/>
      <c r="S200" s="171"/>
      <c r="T200" s="172"/>
      <c r="U200" s="172"/>
      <c r="V200" s="172"/>
      <c r="W200" s="172"/>
      <c r="X200" s="173"/>
      <c r="Y200" s="145"/>
      <c r="Z200" s="139"/>
      <c r="AA200" s="139"/>
      <c r="AB200" s="142"/>
      <c r="AC200" s="148"/>
      <c r="AD200" s="145"/>
      <c r="AE200" s="145"/>
    </row>
    <row r="201" spans="1:31" ht="15.75" x14ac:dyDescent="0.2">
      <c r="A201" s="175"/>
      <c r="B201" s="175"/>
      <c r="C201" s="223"/>
      <c r="D201" s="136"/>
      <c r="E201" s="175"/>
      <c r="F201" s="181"/>
      <c r="G201" s="181"/>
      <c r="H201" s="34" t="s">
        <v>441</v>
      </c>
      <c r="I201" s="44">
        <v>6736.15</v>
      </c>
      <c r="J201" s="175"/>
      <c r="K201" s="175"/>
      <c r="L201" s="175"/>
      <c r="M201" s="175"/>
      <c r="N201" s="175"/>
      <c r="O201" s="175"/>
      <c r="P201" s="175"/>
      <c r="Q201" s="178"/>
      <c r="R201" s="178"/>
      <c r="S201" s="171"/>
      <c r="T201" s="172"/>
      <c r="U201" s="172"/>
      <c r="V201" s="172"/>
      <c r="W201" s="172"/>
      <c r="X201" s="173"/>
      <c r="Y201" s="145"/>
      <c r="Z201" s="139"/>
      <c r="AA201" s="139"/>
      <c r="AB201" s="142"/>
      <c r="AC201" s="148"/>
      <c r="AD201" s="145"/>
      <c r="AE201" s="145"/>
    </row>
    <row r="202" spans="1:31" ht="31.5" x14ac:dyDescent="0.2">
      <c r="A202" s="175"/>
      <c r="B202" s="175"/>
      <c r="C202" s="67" t="s">
        <v>573</v>
      </c>
      <c r="D202" s="136"/>
      <c r="E202" s="175"/>
      <c r="F202" s="181"/>
      <c r="G202" s="181"/>
      <c r="H202" s="34" t="s">
        <v>266</v>
      </c>
      <c r="I202" s="44">
        <v>3312378.74</v>
      </c>
      <c r="J202" s="175"/>
      <c r="K202" s="175"/>
      <c r="L202" s="175"/>
      <c r="M202" s="175"/>
      <c r="N202" s="175"/>
      <c r="O202" s="175"/>
      <c r="P202" s="175"/>
      <c r="Q202" s="178"/>
      <c r="R202" s="178"/>
      <c r="S202" s="171"/>
      <c r="T202" s="172"/>
      <c r="U202" s="172"/>
      <c r="V202" s="172"/>
      <c r="W202" s="172"/>
      <c r="X202" s="173"/>
      <c r="Y202" s="145"/>
      <c r="Z202" s="139"/>
      <c r="AA202" s="139"/>
      <c r="AB202" s="142"/>
      <c r="AC202" s="148"/>
      <c r="AD202" s="145"/>
      <c r="AE202" s="145"/>
    </row>
    <row r="203" spans="1:31" ht="15.75" x14ac:dyDescent="0.2">
      <c r="A203" s="175"/>
      <c r="B203" s="175"/>
      <c r="C203" s="223" t="s">
        <v>574</v>
      </c>
      <c r="D203" s="136"/>
      <c r="E203" s="175"/>
      <c r="F203" s="181"/>
      <c r="G203" s="181"/>
      <c r="H203" s="34" t="s">
        <v>267</v>
      </c>
      <c r="I203" s="44">
        <v>20821870.890000001</v>
      </c>
      <c r="J203" s="175"/>
      <c r="K203" s="175"/>
      <c r="L203" s="175"/>
      <c r="M203" s="175"/>
      <c r="N203" s="175"/>
      <c r="O203" s="175"/>
      <c r="P203" s="175"/>
      <c r="Q203" s="178"/>
      <c r="R203" s="178"/>
      <c r="S203" s="171"/>
      <c r="T203" s="172"/>
      <c r="U203" s="172"/>
      <c r="V203" s="172"/>
      <c r="W203" s="172"/>
      <c r="X203" s="173"/>
      <c r="Y203" s="145"/>
      <c r="Z203" s="139"/>
      <c r="AA203" s="139"/>
      <c r="AB203" s="142"/>
      <c r="AC203" s="148"/>
      <c r="AD203" s="145"/>
      <c r="AE203" s="145"/>
    </row>
    <row r="204" spans="1:31" ht="15.75" x14ac:dyDescent="0.2">
      <c r="A204" s="175"/>
      <c r="B204" s="175"/>
      <c r="C204" s="223"/>
      <c r="D204" s="136"/>
      <c r="E204" s="175"/>
      <c r="F204" s="181"/>
      <c r="G204" s="181"/>
      <c r="H204" s="34" t="s">
        <v>268</v>
      </c>
      <c r="I204" s="44">
        <v>285354.03999999998</v>
      </c>
      <c r="J204" s="175"/>
      <c r="K204" s="175"/>
      <c r="L204" s="175"/>
      <c r="M204" s="175"/>
      <c r="N204" s="175"/>
      <c r="O204" s="175"/>
      <c r="P204" s="175"/>
      <c r="Q204" s="178"/>
      <c r="R204" s="178"/>
      <c r="S204" s="171"/>
      <c r="T204" s="172"/>
      <c r="U204" s="172"/>
      <c r="V204" s="172"/>
      <c r="W204" s="172"/>
      <c r="X204" s="173"/>
      <c r="Y204" s="145"/>
      <c r="Z204" s="139"/>
      <c r="AA204" s="139"/>
      <c r="AB204" s="142"/>
      <c r="AC204" s="148"/>
      <c r="AD204" s="145"/>
      <c r="AE204" s="145"/>
    </row>
    <row r="205" spans="1:31" ht="15.75" x14ac:dyDescent="0.2">
      <c r="A205" s="175"/>
      <c r="B205" s="175"/>
      <c r="C205" s="223" t="s">
        <v>575</v>
      </c>
      <c r="D205" s="136"/>
      <c r="E205" s="175"/>
      <c r="F205" s="181"/>
      <c r="G205" s="181"/>
      <c r="H205" s="34" t="s">
        <v>269</v>
      </c>
      <c r="I205" s="44">
        <v>2638216.83</v>
      </c>
      <c r="J205" s="175"/>
      <c r="K205" s="175"/>
      <c r="L205" s="175"/>
      <c r="M205" s="175"/>
      <c r="N205" s="175"/>
      <c r="O205" s="175"/>
      <c r="P205" s="175"/>
      <c r="Q205" s="178"/>
      <c r="R205" s="178"/>
      <c r="S205" s="168"/>
      <c r="T205" s="169"/>
      <c r="U205" s="169"/>
      <c r="V205" s="169"/>
      <c r="W205" s="169"/>
      <c r="X205" s="170"/>
      <c r="Y205" s="146"/>
      <c r="Z205" s="139"/>
      <c r="AA205" s="139"/>
      <c r="AB205" s="142"/>
      <c r="AC205" s="148"/>
      <c r="AD205" s="145"/>
      <c r="AE205" s="145"/>
    </row>
    <row r="206" spans="1:31" ht="31.5" x14ac:dyDescent="0.2">
      <c r="A206" s="175"/>
      <c r="B206" s="175"/>
      <c r="C206" s="223"/>
      <c r="D206" s="136"/>
      <c r="E206" s="175"/>
      <c r="F206" s="181"/>
      <c r="G206" s="181"/>
      <c r="H206" s="34" t="s">
        <v>270</v>
      </c>
      <c r="I206" s="44">
        <v>106044.55</v>
      </c>
      <c r="J206" s="175"/>
      <c r="K206" s="175"/>
      <c r="L206" s="175"/>
      <c r="M206" s="175"/>
      <c r="N206" s="175"/>
      <c r="O206" s="175"/>
      <c r="P206" s="175"/>
      <c r="Q206" s="178"/>
      <c r="R206" s="178"/>
      <c r="S206" s="38" t="s">
        <v>1097</v>
      </c>
      <c r="T206" s="36" t="s">
        <v>650</v>
      </c>
      <c r="U206" s="36">
        <v>400</v>
      </c>
      <c r="V206" s="36">
        <v>400</v>
      </c>
      <c r="W206" s="36">
        <v>400</v>
      </c>
      <c r="X206" s="36">
        <v>400</v>
      </c>
      <c r="Y206" s="39" t="s">
        <v>650</v>
      </c>
      <c r="Z206" s="139"/>
      <c r="AA206" s="139"/>
      <c r="AB206" s="142"/>
      <c r="AC206" s="148"/>
      <c r="AD206" s="145"/>
      <c r="AE206" s="145"/>
    </row>
    <row r="207" spans="1:31" ht="12.75" customHeight="1" x14ac:dyDescent="0.2">
      <c r="A207" s="175"/>
      <c r="B207" s="175"/>
      <c r="C207" s="223"/>
      <c r="D207" s="136"/>
      <c r="E207" s="175"/>
      <c r="F207" s="181"/>
      <c r="G207" s="181"/>
      <c r="H207" s="34" t="s">
        <v>442</v>
      </c>
      <c r="I207" s="44">
        <v>14272.27</v>
      </c>
      <c r="J207" s="175"/>
      <c r="K207" s="175"/>
      <c r="L207" s="175"/>
      <c r="M207" s="175"/>
      <c r="N207" s="175"/>
      <c r="O207" s="175"/>
      <c r="P207" s="175"/>
      <c r="Q207" s="178"/>
      <c r="R207" s="178"/>
      <c r="S207" s="165" t="s">
        <v>650</v>
      </c>
      <c r="T207" s="166"/>
      <c r="U207" s="166"/>
      <c r="V207" s="166"/>
      <c r="W207" s="166"/>
      <c r="X207" s="167"/>
      <c r="Y207" s="144" t="s">
        <v>650</v>
      </c>
      <c r="Z207" s="139"/>
      <c r="AA207" s="139"/>
      <c r="AB207" s="142"/>
      <c r="AC207" s="148"/>
      <c r="AD207" s="145"/>
      <c r="AE207" s="145"/>
    </row>
    <row r="208" spans="1:31" ht="15.75" x14ac:dyDescent="0.2">
      <c r="A208" s="175"/>
      <c r="B208" s="175"/>
      <c r="C208" s="223" t="s">
        <v>576</v>
      </c>
      <c r="D208" s="136"/>
      <c r="E208" s="175"/>
      <c r="F208" s="181"/>
      <c r="G208" s="181"/>
      <c r="H208" s="34" t="s">
        <v>271</v>
      </c>
      <c r="I208" s="44">
        <v>5937571.8399999999</v>
      </c>
      <c r="J208" s="175"/>
      <c r="K208" s="175"/>
      <c r="L208" s="175"/>
      <c r="M208" s="175"/>
      <c r="N208" s="175"/>
      <c r="O208" s="175"/>
      <c r="P208" s="175"/>
      <c r="Q208" s="178"/>
      <c r="R208" s="178"/>
      <c r="S208" s="168"/>
      <c r="T208" s="169"/>
      <c r="U208" s="169"/>
      <c r="V208" s="169"/>
      <c r="W208" s="169"/>
      <c r="X208" s="170"/>
      <c r="Y208" s="146"/>
      <c r="Z208" s="139"/>
      <c r="AA208" s="139"/>
      <c r="AB208" s="142"/>
      <c r="AC208" s="148"/>
      <c r="AD208" s="145"/>
      <c r="AE208" s="145"/>
    </row>
    <row r="209" spans="1:31" ht="15.75" x14ac:dyDescent="0.2">
      <c r="A209" s="175"/>
      <c r="B209" s="175"/>
      <c r="C209" s="223"/>
      <c r="D209" s="136"/>
      <c r="E209" s="175"/>
      <c r="F209" s="181"/>
      <c r="G209" s="181"/>
      <c r="H209" s="34" t="s">
        <v>443</v>
      </c>
      <c r="I209" s="44">
        <v>26136.14</v>
      </c>
      <c r="J209" s="175"/>
      <c r="K209" s="175"/>
      <c r="L209" s="175"/>
      <c r="M209" s="175"/>
      <c r="N209" s="175"/>
      <c r="O209" s="175"/>
      <c r="P209" s="175"/>
      <c r="Q209" s="178"/>
      <c r="R209" s="178"/>
      <c r="S209" s="38" t="s">
        <v>1062</v>
      </c>
      <c r="T209" s="36" t="s">
        <v>650</v>
      </c>
      <c r="U209" s="36">
        <v>80</v>
      </c>
      <c r="V209" s="36">
        <v>80</v>
      </c>
      <c r="W209" s="36">
        <v>80</v>
      </c>
      <c r="X209" s="36">
        <v>80</v>
      </c>
      <c r="Y209" s="39" t="s">
        <v>650</v>
      </c>
      <c r="Z209" s="139"/>
      <c r="AA209" s="139"/>
      <c r="AB209" s="142"/>
      <c r="AC209" s="148"/>
      <c r="AD209" s="145"/>
      <c r="AE209" s="145"/>
    </row>
    <row r="210" spans="1:31" ht="15.75" x14ac:dyDescent="0.2">
      <c r="A210" s="175"/>
      <c r="B210" s="175"/>
      <c r="C210" s="223" t="s">
        <v>577</v>
      </c>
      <c r="D210" s="136"/>
      <c r="E210" s="175"/>
      <c r="F210" s="181"/>
      <c r="G210" s="181"/>
      <c r="H210" s="34" t="s">
        <v>272</v>
      </c>
      <c r="I210" s="44">
        <v>104184596.40000001</v>
      </c>
      <c r="J210" s="175"/>
      <c r="K210" s="175"/>
      <c r="L210" s="175"/>
      <c r="M210" s="175"/>
      <c r="N210" s="175"/>
      <c r="O210" s="175"/>
      <c r="P210" s="175"/>
      <c r="Q210" s="178"/>
      <c r="R210" s="178"/>
      <c r="S210" s="162" t="s">
        <v>650</v>
      </c>
      <c r="T210" s="163"/>
      <c r="U210" s="163"/>
      <c r="V210" s="163"/>
      <c r="W210" s="163"/>
      <c r="X210" s="164"/>
      <c r="Y210" s="71" t="s">
        <v>650</v>
      </c>
      <c r="Z210" s="139"/>
      <c r="AA210" s="139"/>
      <c r="AB210" s="142"/>
      <c r="AC210" s="148"/>
      <c r="AD210" s="145"/>
      <c r="AE210" s="145"/>
    </row>
    <row r="211" spans="1:31" ht="31.5" x14ac:dyDescent="0.2">
      <c r="A211" s="175"/>
      <c r="B211" s="175"/>
      <c r="C211" s="223"/>
      <c r="D211" s="136"/>
      <c r="E211" s="175"/>
      <c r="F211" s="181"/>
      <c r="G211" s="181"/>
      <c r="H211" s="34" t="s">
        <v>273</v>
      </c>
      <c r="I211" s="44">
        <v>2172027.04</v>
      </c>
      <c r="J211" s="175"/>
      <c r="K211" s="175"/>
      <c r="L211" s="175"/>
      <c r="M211" s="175"/>
      <c r="N211" s="175"/>
      <c r="O211" s="175"/>
      <c r="P211" s="175"/>
      <c r="Q211" s="178"/>
      <c r="R211" s="178"/>
      <c r="S211" s="38" t="s">
        <v>1098</v>
      </c>
      <c r="T211" s="36" t="s">
        <v>650</v>
      </c>
      <c r="U211" s="82">
        <v>2000</v>
      </c>
      <c r="V211" s="36">
        <v>5000</v>
      </c>
      <c r="W211" s="36">
        <v>5000</v>
      </c>
      <c r="X211" s="36">
        <v>5000</v>
      </c>
      <c r="Y211" s="39" t="s">
        <v>650</v>
      </c>
      <c r="Z211" s="139"/>
      <c r="AA211" s="139"/>
      <c r="AB211" s="142"/>
      <c r="AC211" s="148"/>
      <c r="AD211" s="145"/>
      <c r="AE211" s="145"/>
    </row>
    <row r="212" spans="1:31" ht="15.75" x14ac:dyDescent="0.2">
      <c r="A212" s="175"/>
      <c r="B212" s="175"/>
      <c r="C212" s="223"/>
      <c r="D212" s="136"/>
      <c r="E212" s="175"/>
      <c r="F212" s="181"/>
      <c r="G212" s="181"/>
      <c r="H212" s="34" t="s">
        <v>274</v>
      </c>
      <c r="I212" s="44">
        <v>1475669.41</v>
      </c>
      <c r="J212" s="175"/>
      <c r="K212" s="175"/>
      <c r="L212" s="175"/>
      <c r="M212" s="175"/>
      <c r="N212" s="175"/>
      <c r="O212" s="175"/>
      <c r="P212" s="175"/>
      <c r="Q212" s="178"/>
      <c r="R212" s="178"/>
      <c r="S212" s="165" t="s">
        <v>650</v>
      </c>
      <c r="T212" s="166"/>
      <c r="U212" s="166"/>
      <c r="V212" s="166"/>
      <c r="W212" s="166"/>
      <c r="X212" s="167"/>
      <c r="Y212" s="144" t="s">
        <v>650</v>
      </c>
      <c r="Z212" s="139"/>
      <c r="AA212" s="139"/>
      <c r="AB212" s="142"/>
      <c r="AC212" s="148"/>
      <c r="AD212" s="145"/>
      <c r="AE212" s="145"/>
    </row>
    <row r="213" spans="1:31" ht="15.75" x14ac:dyDescent="0.2">
      <c r="A213" s="175"/>
      <c r="B213" s="175"/>
      <c r="C213" s="219"/>
      <c r="D213" s="137"/>
      <c r="E213" s="176"/>
      <c r="F213" s="182"/>
      <c r="G213" s="182"/>
      <c r="H213" s="49" t="s">
        <v>444</v>
      </c>
      <c r="I213" s="50">
        <v>265422.81</v>
      </c>
      <c r="J213" s="176"/>
      <c r="K213" s="176"/>
      <c r="L213" s="176"/>
      <c r="M213" s="176"/>
      <c r="N213" s="176"/>
      <c r="O213" s="176"/>
      <c r="P213" s="176"/>
      <c r="Q213" s="179"/>
      <c r="R213" s="179"/>
      <c r="S213" s="168"/>
      <c r="T213" s="169"/>
      <c r="U213" s="169"/>
      <c r="V213" s="169"/>
      <c r="W213" s="169"/>
      <c r="X213" s="170"/>
      <c r="Y213" s="146"/>
      <c r="Z213" s="140"/>
      <c r="AA213" s="140"/>
      <c r="AB213" s="143"/>
      <c r="AC213" s="149"/>
      <c r="AD213" s="146"/>
      <c r="AE213" s="146"/>
    </row>
    <row r="214" spans="1:31" ht="31.5" x14ac:dyDescent="0.2">
      <c r="A214" s="175"/>
      <c r="B214" s="175"/>
      <c r="C214" s="78" t="s">
        <v>532</v>
      </c>
      <c r="D214" s="135" t="s">
        <v>736</v>
      </c>
      <c r="E214" s="174" t="s">
        <v>875</v>
      </c>
      <c r="F214" s="180" t="e">
        <f>G214*Y4</f>
        <v>#VALUE!</v>
      </c>
      <c r="G214" s="180">
        <f>SUM(I214:I228)</f>
        <v>882887661.25999999</v>
      </c>
      <c r="H214" s="61" t="s">
        <v>473</v>
      </c>
      <c r="I214" s="35">
        <v>76857288.370000005</v>
      </c>
      <c r="J214" s="58" t="s">
        <v>9</v>
      </c>
      <c r="K214" s="174" t="s">
        <v>794</v>
      </c>
      <c r="L214" s="174" t="s">
        <v>637</v>
      </c>
      <c r="M214" s="174" t="s">
        <v>876</v>
      </c>
      <c r="N214" s="174" t="s">
        <v>638</v>
      </c>
      <c r="O214" s="174" t="s">
        <v>638</v>
      </c>
      <c r="P214" s="174" t="s">
        <v>1198</v>
      </c>
      <c r="Q214" s="177">
        <v>45992</v>
      </c>
      <c r="R214" s="177">
        <v>45992</v>
      </c>
      <c r="S214" s="195" t="s">
        <v>673</v>
      </c>
      <c r="T214" s="174">
        <v>1</v>
      </c>
      <c r="U214" s="174">
        <v>2</v>
      </c>
      <c r="V214" s="174">
        <v>1</v>
      </c>
      <c r="W214" s="174">
        <v>2</v>
      </c>
      <c r="X214" s="174">
        <v>1</v>
      </c>
      <c r="Y214" s="144">
        <v>0</v>
      </c>
      <c r="Z214" s="138">
        <f>SUM('[1]Provedbeni program'!$W$211:$W$225)</f>
        <v>204426164.31999999</v>
      </c>
      <c r="AA214" s="138">
        <f>Z214*7.5345</f>
        <v>1540248935.0690401</v>
      </c>
      <c r="AB214" s="141" t="s">
        <v>638</v>
      </c>
      <c r="AC214" s="147" t="s">
        <v>1216</v>
      </c>
      <c r="AD214" s="144" t="s">
        <v>1215</v>
      </c>
      <c r="AE214" s="144" t="s">
        <v>1288</v>
      </c>
    </row>
    <row r="215" spans="1:31" ht="78.75" x14ac:dyDescent="0.2">
      <c r="A215" s="175"/>
      <c r="B215" s="175"/>
      <c r="C215" s="67" t="s">
        <v>539</v>
      </c>
      <c r="D215" s="136"/>
      <c r="E215" s="175"/>
      <c r="F215" s="181"/>
      <c r="G215" s="181"/>
      <c r="H215" s="34" t="s">
        <v>483</v>
      </c>
      <c r="I215" s="44">
        <v>45789274.390000001</v>
      </c>
      <c r="J215" s="69" t="s">
        <v>10</v>
      </c>
      <c r="K215" s="175"/>
      <c r="L215" s="175"/>
      <c r="M215" s="175"/>
      <c r="N215" s="175"/>
      <c r="O215" s="175"/>
      <c r="P215" s="175"/>
      <c r="Q215" s="178"/>
      <c r="R215" s="178"/>
      <c r="S215" s="197"/>
      <c r="T215" s="176"/>
      <c r="U215" s="176"/>
      <c r="V215" s="176"/>
      <c r="W215" s="176"/>
      <c r="X215" s="176"/>
      <c r="Y215" s="146"/>
      <c r="Z215" s="139"/>
      <c r="AA215" s="139"/>
      <c r="AB215" s="142"/>
      <c r="AC215" s="148"/>
      <c r="AD215" s="145"/>
      <c r="AE215" s="145"/>
    </row>
    <row r="216" spans="1:31" ht="31.5" x14ac:dyDescent="0.2">
      <c r="A216" s="175"/>
      <c r="B216" s="175"/>
      <c r="C216" s="223" t="s">
        <v>533</v>
      </c>
      <c r="D216" s="136"/>
      <c r="E216" s="175"/>
      <c r="F216" s="181"/>
      <c r="G216" s="181"/>
      <c r="H216" s="34" t="s">
        <v>139</v>
      </c>
      <c r="I216" s="44">
        <v>72325759.140000001</v>
      </c>
      <c r="J216" s="175" t="s">
        <v>9</v>
      </c>
      <c r="K216" s="175"/>
      <c r="L216" s="175"/>
      <c r="M216" s="175"/>
      <c r="N216" s="175"/>
      <c r="O216" s="175"/>
      <c r="P216" s="175"/>
      <c r="Q216" s="178"/>
      <c r="R216" s="178"/>
      <c r="S216" s="38" t="s">
        <v>1149</v>
      </c>
      <c r="T216" s="36" t="s">
        <v>650</v>
      </c>
      <c r="U216" s="82">
        <v>30000</v>
      </c>
      <c r="V216" s="82">
        <v>31000</v>
      </c>
      <c r="W216" s="82">
        <v>32000</v>
      </c>
      <c r="X216" s="82">
        <v>33000</v>
      </c>
      <c r="Y216" s="83">
        <v>30000</v>
      </c>
      <c r="Z216" s="139"/>
      <c r="AA216" s="139"/>
      <c r="AB216" s="142"/>
      <c r="AC216" s="148"/>
      <c r="AD216" s="145"/>
      <c r="AE216" s="145"/>
    </row>
    <row r="217" spans="1:31" ht="31.5" x14ac:dyDescent="0.2">
      <c r="A217" s="175"/>
      <c r="B217" s="175"/>
      <c r="C217" s="223"/>
      <c r="D217" s="136"/>
      <c r="E217" s="175"/>
      <c r="F217" s="181"/>
      <c r="G217" s="181"/>
      <c r="H217" s="34" t="s">
        <v>140</v>
      </c>
      <c r="I217" s="44">
        <v>5354428.08</v>
      </c>
      <c r="J217" s="175"/>
      <c r="K217" s="175"/>
      <c r="L217" s="175"/>
      <c r="M217" s="175"/>
      <c r="N217" s="175"/>
      <c r="O217" s="175"/>
      <c r="P217" s="175"/>
      <c r="Q217" s="178"/>
      <c r="R217" s="178"/>
      <c r="S217" s="38" t="s">
        <v>1243</v>
      </c>
      <c r="T217" s="36">
        <v>20</v>
      </c>
      <c r="U217" s="36">
        <v>20</v>
      </c>
      <c r="V217" s="36">
        <v>5</v>
      </c>
      <c r="W217" s="36">
        <v>5</v>
      </c>
      <c r="X217" s="36">
        <v>5</v>
      </c>
      <c r="Y217" s="39">
        <v>5</v>
      </c>
      <c r="Z217" s="139"/>
      <c r="AA217" s="139"/>
      <c r="AB217" s="142"/>
      <c r="AC217" s="148"/>
      <c r="AD217" s="145"/>
      <c r="AE217" s="145"/>
    </row>
    <row r="218" spans="1:31" ht="15.75" x14ac:dyDescent="0.2">
      <c r="A218" s="175"/>
      <c r="B218" s="175"/>
      <c r="C218" s="223"/>
      <c r="D218" s="136"/>
      <c r="E218" s="175"/>
      <c r="F218" s="181"/>
      <c r="G218" s="181"/>
      <c r="H218" s="34" t="s">
        <v>141</v>
      </c>
      <c r="I218" s="44">
        <v>8884424.2300000004</v>
      </c>
      <c r="J218" s="175"/>
      <c r="K218" s="175"/>
      <c r="L218" s="175"/>
      <c r="M218" s="175"/>
      <c r="N218" s="175"/>
      <c r="O218" s="175"/>
      <c r="P218" s="175"/>
      <c r="Q218" s="178"/>
      <c r="R218" s="178"/>
      <c r="S218" s="38" t="s">
        <v>877</v>
      </c>
      <c r="T218" s="36">
        <v>16</v>
      </c>
      <c r="U218" s="36">
        <v>16</v>
      </c>
      <c r="V218" s="36">
        <v>20</v>
      </c>
      <c r="W218" s="36">
        <v>20</v>
      </c>
      <c r="X218" s="36">
        <v>20</v>
      </c>
      <c r="Y218" s="39">
        <v>17</v>
      </c>
      <c r="Z218" s="139"/>
      <c r="AA218" s="139"/>
      <c r="AB218" s="142"/>
      <c r="AC218" s="148"/>
      <c r="AD218" s="145"/>
      <c r="AE218" s="145"/>
    </row>
    <row r="219" spans="1:31" ht="47.25" x14ac:dyDescent="0.2">
      <c r="A219" s="175"/>
      <c r="B219" s="175"/>
      <c r="C219" s="223"/>
      <c r="D219" s="136"/>
      <c r="E219" s="175"/>
      <c r="F219" s="181"/>
      <c r="G219" s="181"/>
      <c r="H219" s="34" t="s">
        <v>142</v>
      </c>
      <c r="I219" s="44">
        <v>5984844.9299999997</v>
      </c>
      <c r="J219" s="175"/>
      <c r="K219" s="175"/>
      <c r="L219" s="175"/>
      <c r="M219" s="175"/>
      <c r="N219" s="175"/>
      <c r="O219" s="175"/>
      <c r="P219" s="175"/>
      <c r="Q219" s="178"/>
      <c r="R219" s="178"/>
      <c r="S219" s="38" t="s">
        <v>1244</v>
      </c>
      <c r="T219" s="36" t="s">
        <v>650</v>
      </c>
      <c r="U219" s="36">
        <v>8</v>
      </c>
      <c r="V219" s="36">
        <v>9</v>
      </c>
      <c r="W219" s="36">
        <v>9</v>
      </c>
      <c r="X219" s="36">
        <v>9</v>
      </c>
      <c r="Y219" s="39">
        <v>6</v>
      </c>
      <c r="Z219" s="139"/>
      <c r="AA219" s="139"/>
      <c r="AB219" s="142"/>
      <c r="AC219" s="148"/>
      <c r="AD219" s="145"/>
      <c r="AE219" s="145"/>
    </row>
    <row r="220" spans="1:31" ht="47.25" x14ac:dyDescent="0.2">
      <c r="A220" s="175"/>
      <c r="B220" s="175"/>
      <c r="C220" s="223"/>
      <c r="D220" s="136"/>
      <c r="E220" s="175"/>
      <c r="F220" s="181"/>
      <c r="G220" s="181"/>
      <c r="H220" s="34" t="s">
        <v>143</v>
      </c>
      <c r="I220" s="44">
        <v>753288.01</v>
      </c>
      <c r="J220" s="175"/>
      <c r="K220" s="175"/>
      <c r="L220" s="175"/>
      <c r="M220" s="175"/>
      <c r="N220" s="175"/>
      <c r="O220" s="175"/>
      <c r="P220" s="175"/>
      <c r="Q220" s="178"/>
      <c r="R220" s="178"/>
      <c r="S220" s="38" t="s">
        <v>1245</v>
      </c>
      <c r="T220" s="36" t="s">
        <v>650</v>
      </c>
      <c r="U220" s="36">
        <v>25</v>
      </c>
      <c r="V220" s="36">
        <v>27</v>
      </c>
      <c r="W220" s="36">
        <v>27</v>
      </c>
      <c r="X220" s="36">
        <v>27</v>
      </c>
      <c r="Y220" s="39">
        <v>20</v>
      </c>
      <c r="Z220" s="139"/>
      <c r="AA220" s="139"/>
      <c r="AB220" s="142"/>
      <c r="AC220" s="148"/>
      <c r="AD220" s="145"/>
      <c r="AE220" s="145"/>
    </row>
    <row r="221" spans="1:31" ht="12.75" customHeight="1" x14ac:dyDescent="0.2">
      <c r="A221" s="175"/>
      <c r="B221" s="175"/>
      <c r="C221" s="223"/>
      <c r="D221" s="136"/>
      <c r="E221" s="175"/>
      <c r="F221" s="181"/>
      <c r="G221" s="181"/>
      <c r="H221" s="34" t="s">
        <v>144</v>
      </c>
      <c r="I221" s="44">
        <v>233636.25</v>
      </c>
      <c r="J221" s="175"/>
      <c r="K221" s="175"/>
      <c r="L221" s="175"/>
      <c r="M221" s="175"/>
      <c r="N221" s="175"/>
      <c r="O221" s="175"/>
      <c r="P221" s="175"/>
      <c r="Q221" s="178"/>
      <c r="R221" s="178"/>
      <c r="S221" s="165" t="s">
        <v>650</v>
      </c>
      <c r="T221" s="166"/>
      <c r="U221" s="166"/>
      <c r="V221" s="166"/>
      <c r="W221" s="166"/>
      <c r="X221" s="167"/>
      <c r="Y221" s="144" t="s">
        <v>650</v>
      </c>
      <c r="Z221" s="139"/>
      <c r="AA221" s="139"/>
      <c r="AB221" s="142"/>
      <c r="AC221" s="148"/>
      <c r="AD221" s="145"/>
      <c r="AE221" s="145"/>
    </row>
    <row r="222" spans="1:31" ht="12.75" customHeight="1" x14ac:dyDescent="0.2">
      <c r="A222" s="175"/>
      <c r="B222" s="175"/>
      <c r="C222" s="223"/>
      <c r="D222" s="136"/>
      <c r="E222" s="175"/>
      <c r="F222" s="181"/>
      <c r="G222" s="181"/>
      <c r="H222" s="34" t="s">
        <v>145</v>
      </c>
      <c r="I222" s="44">
        <v>24181.68</v>
      </c>
      <c r="J222" s="175"/>
      <c r="K222" s="175"/>
      <c r="L222" s="175"/>
      <c r="M222" s="175"/>
      <c r="N222" s="175"/>
      <c r="O222" s="175"/>
      <c r="P222" s="175"/>
      <c r="Q222" s="178"/>
      <c r="R222" s="178"/>
      <c r="S222" s="171"/>
      <c r="T222" s="172"/>
      <c r="U222" s="172"/>
      <c r="V222" s="172"/>
      <c r="W222" s="172"/>
      <c r="X222" s="173"/>
      <c r="Y222" s="145"/>
      <c r="Z222" s="139"/>
      <c r="AA222" s="139"/>
      <c r="AB222" s="142"/>
      <c r="AC222" s="148"/>
      <c r="AD222" s="145"/>
      <c r="AE222" s="145"/>
    </row>
    <row r="223" spans="1:31" ht="12.75" customHeight="1" x14ac:dyDescent="0.2">
      <c r="A223" s="175"/>
      <c r="B223" s="175"/>
      <c r="C223" s="223"/>
      <c r="D223" s="136"/>
      <c r="E223" s="175"/>
      <c r="F223" s="181"/>
      <c r="G223" s="181"/>
      <c r="H223" s="34" t="s">
        <v>146</v>
      </c>
      <c r="I223" s="44">
        <v>31683762.539999999</v>
      </c>
      <c r="J223" s="175"/>
      <c r="K223" s="175"/>
      <c r="L223" s="175"/>
      <c r="M223" s="175"/>
      <c r="N223" s="175"/>
      <c r="O223" s="175"/>
      <c r="P223" s="175"/>
      <c r="Q223" s="178"/>
      <c r="R223" s="178"/>
      <c r="S223" s="171"/>
      <c r="T223" s="172"/>
      <c r="U223" s="172"/>
      <c r="V223" s="172"/>
      <c r="W223" s="172"/>
      <c r="X223" s="173"/>
      <c r="Y223" s="145"/>
      <c r="Z223" s="139"/>
      <c r="AA223" s="139"/>
      <c r="AB223" s="142"/>
      <c r="AC223" s="148"/>
      <c r="AD223" s="145"/>
      <c r="AE223" s="145"/>
    </row>
    <row r="224" spans="1:31" ht="15.75" x14ac:dyDescent="0.2">
      <c r="A224" s="175"/>
      <c r="B224" s="175"/>
      <c r="C224" s="223"/>
      <c r="D224" s="136"/>
      <c r="E224" s="175"/>
      <c r="F224" s="181"/>
      <c r="G224" s="181"/>
      <c r="H224" s="34" t="s">
        <v>147</v>
      </c>
      <c r="I224" s="44">
        <v>2077966.68</v>
      </c>
      <c r="J224" s="175"/>
      <c r="K224" s="175"/>
      <c r="L224" s="175"/>
      <c r="M224" s="175"/>
      <c r="N224" s="175"/>
      <c r="O224" s="175"/>
      <c r="P224" s="175"/>
      <c r="Q224" s="178"/>
      <c r="R224" s="178"/>
      <c r="S224" s="171"/>
      <c r="T224" s="172"/>
      <c r="U224" s="172"/>
      <c r="V224" s="172"/>
      <c r="W224" s="172"/>
      <c r="X224" s="173"/>
      <c r="Y224" s="145"/>
      <c r="Z224" s="139"/>
      <c r="AA224" s="139"/>
      <c r="AB224" s="142"/>
      <c r="AC224" s="148"/>
      <c r="AD224" s="145"/>
      <c r="AE224" s="145"/>
    </row>
    <row r="225" spans="1:31" ht="12.75" customHeight="1" x14ac:dyDescent="0.2">
      <c r="A225" s="175"/>
      <c r="B225" s="175"/>
      <c r="C225" s="223"/>
      <c r="D225" s="136"/>
      <c r="E225" s="175"/>
      <c r="F225" s="181"/>
      <c r="G225" s="181"/>
      <c r="H225" s="34" t="s">
        <v>475</v>
      </c>
      <c r="I225" s="44">
        <v>4200100.6400000006</v>
      </c>
      <c r="J225" s="175"/>
      <c r="K225" s="175"/>
      <c r="L225" s="175"/>
      <c r="M225" s="175"/>
      <c r="N225" s="175"/>
      <c r="O225" s="175"/>
      <c r="P225" s="175"/>
      <c r="Q225" s="178"/>
      <c r="R225" s="178"/>
      <c r="S225" s="171"/>
      <c r="T225" s="172"/>
      <c r="U225" s="172"/>
      <c r="V225" s="172"/>
      <c r="W225" s="172"/>
      <c r="X225" s="173"/>
      <c r="Y225" s="145"/>
      <c r="Z225" s="139"/>
      <c r="AA225" s="139"/>
      <c r="AB225" s="142"/>
      <c r="AC225" s="148"/>
      <c r="AD225" s="145"/>
      <c r="AE225" s="145"/>
    </row>
    <row r="226" spans="1:31" ht="12.75" customHeight="1" x14ac:dyDescent="0.2">
      <c r="A226" s="175"/>
      <c r="B226" s="175"/>
      <c r="C226" s="223"/>
      <c r="D226" s="136"/>
      <c r="E226" s="175"/>
      <c r="F226" s="181"/>
      <c r="G226" s="181"/>
      <c r="H226" s="34" t="s">
        <v>391</v>
      </c>
      <c r="I226" s="44">
        <v>74722.94</v>
      </c>
      <c r="J226" s="175"/>
      <c r="K226" s="175"/>
      <c r="L226" s="175"/>
      <c r="M226" s="175"/>
      <c r="N226" s="175"/>
      <c r="O226" s="175"/>
      <c r="P226" s="175"/>
      <c r="Q226" s="178"/>
      <c r="R226" s="178"/>
      <c r="S226" s="171"/>
      <c r="T226" s="172"/>
      <c r="U226" s="172"/>
      <c r="V226" s="172"/>
      <c r="W226" s="172"/>
      <c r="X226" s="173"/>
      <c r="Y226" s="145"/>
      <c r="Z226" s="139"/>
      <c r="AA226" s="139"/>
      <c r="AB226" s="142"/>
      <c r="AC226" s="148"/>
      <c r="AD226" s="145"/>
      <c r="AE226" s="145"/>
    </row>
    <row r="227" spans="1:31" ht="47.25" x14ac:dyDescent="0.2">
      <c r="A227" s="175"/>
      <c r="B227" s="175"/>
      <c r="C227" s="67" t="s">
        <v>534</v>
      </c>
      <c r="D227" s="136"/>
      <c r="E227" s="175"/>
      <c r="F227" s="181"/>
      <c r="G227" s="181"/>
      <c r="H227" s="34" t="s">
        <v>148</v>
      </c>
      <c r="I227" s="44">
        <v>537450277.45000005</v>
      </c>
      <c r="J227" s="175"/>
      <c r="K227" s="175"/>
      <c r="L227" s="175"/>
      <c r="M227" s="175"/>
      <c r="N227" s="175"/>
      <c r="O227" s="175"/>
      <c r="P227" s="175"/>
      <c r="Q227" s="178"/>
      <c r="R227" s="178"/>
      <c r="S227" s="171"/>
      <c r="T227" s="172"/>
      <c r="U227" s="172"/>
      <c r="V227" s="172"/>
      <c r="W227" s="172"/>
      <c r="X227" s="173"/>
      <c r="Y227" s="145"/>
      <c r="Z227" s="139"/>
      <c r="AA227" s="139"/>
      <c r="AB227" s="142"/>
      <c r="AC227" s="148"/>
      <c r="AD227" s="145"/>
      <c r="AE227" s="145"/>
    </row>
    <row r="228" spans="1:31" ht="31.5" x14ac:dyDescent="0.2">
      <c r="A228" s="176"/>
      <c r="B228" s="176"/>
      <c r="C228" s="79" t="s">
        <v>537</v>
      </c>
      <c r="D228" s="137"/>
      <c r="E228" s="176"/>
      <c r="F228" s="182"/>
      <c r="G228" s="182"/>
      <c r="H228" s="49" t="s">
        <v>163</v>
      </c>
      <c r="I228" s="50">
        <v>91193705.930000007</v>
      </c>
      <c r="J228" s="176"/>
      <c r="K228" s="176"/>
      <c r="L228" s="176"/>
      <c r="M228" s="176"/>
      <c r="N228" s="176"/>
      <c r="O228" s="176"/>
      <c r="P228" s="176"/>
      <c r="Q228" s="179"/>
      <c r="R228" s="179"/>
      <c r="S228" s="168"/>
      <c r="T228" s="169"/>
      <c r="U228" s="169"/>
      <c r="V228" s="169"/>
      <c r="W228" s="169"/>
      <c r="X228" s="170"/>
      <c r="Y228" s="146"/>
      <c r="Z228" s="140"/>
      <c r="AA228" s="140"/>
      <c r="AB228" s="143"/>
      <c r="AC228" s="149"/>
      <c r="AD228" s="146"/>
      <c r="AE228" s="146"/>
    </row>
    <row r="229" spans="1:31" ht="78.75" x14ac:dyDescent="0.2">
      <c r="A229" s="174" t="s">
        <v>1308</v>
      </c>
      <c r="B229" s="174" t="s">
        <v>1309</v>
      </c>
      <c r="C229" s="78" t="s">
        <v>539</v>
      </c>
      <c r="D229" s="135" t="s">
        <v>737</v>
      </c>
      <c r="E229" s="174" t="s">
        <v>880</v>
      </c>
      <c r="F229" s="180" t="e">
        <f>G229*Y4</f>
        <v>#VALUE!</v>
      </c>
      <c r="G229" s="180">
        <f>SUM(I229:I257)</f>
        <v>387583526.85000002</v>
      </c>
      <c r="H229" s="61" t="s">
        <v>479</v>
      </c>
      <c r="I229" s="35">
        <v>8825251.25</v>
      </c>
      <c r="J229" s="60" t="s">
        <v>10</v>
      </c>
      <c r="K229" s="174" t="s">
        <v>794</v>
      </c>
      <c r="L229" s="174" t="s">
        <v>637</v>
      </c>
      <c r="M229" s="174">
        <v>11</v>
      </c>
      <c r="N229" s="174" t="s">
        <v>638</v>
      </c>
      <c r="O229" s="174" t="s">
        <v>642</v>
      </c>
      <c r="P229" s="174" t="s">
        <v>675</v>
      </c>
      <c r="Q229" s="177">
        <v>45992</v>
      </c>
      <c r="R229" s="177">
        <v>45992</v>
      </c>
      <c r="S229" s="38" t="s">
        <v>674</v>
      </c>
      <c r="T229" s="36">
        <v>1</v>
      </c>
      <c r="U229" s="36">
        <v>3</v>
      </c>
      <c r="V229" s="36">
        <v>2</v>
      </c>
      <c r="W229" s="36">
        <v>1</v>
      </c>
      <c r="X229" s="36">
        <v>1</v>
      </c>
      <c r="Y229" s="39">
        <v>2</v>
      </c>
      <c r="Z229" s="159">
        <f>SUM('[1]Provedbeni program'!$W$226:$W$254)</f>
        <v>74016958.636620894</v>
      </c>
      <c r="AA229" s="159">
        <f>Z229*7.5345</f>
        <v>557680774.84762013</v>
      </c>
      <c r="AB229" s="156" t="s">
        <v>638</v>
      </c>
      <c r="AC229" s="153" t="s">
        <v>1216</v>
      </c>
      <c r="AD229" s="150" t="s">
        <v>1223</v>
      </c>
      <c r="AE229" s="144" t="s">
        <v>1248</v>
      </c>
    </row>
    <row r="230" spans="1:31" ht="31.5" x14ac:dyDescent="0.2">
      <c r="A230" s="175"/>
      <c r="B230" s="175"/>
      <c r="C230" s="223" t="s">
        <v>584</v>
      </c>
      <c r="D230" s="136"/>
      <c r="E230" s="175"/>
      <c r="F230" s="181"/>
      <c r="G230" s="181"/>
      <c r="H230" s="34" t="s">
        <v>309</v>
      </c>
      <c r="I230" s="44">
        <v>189793.62</v>
      </c>
      <c r="J230" s="216" t="s">
        <v>17</v>
      </c>
      <c r="K230" s="175"/>
      <c r="L230" s="175"/>
      <c r="M230" s="175"/>
      <c r="N230" s="175"/>
      <c r="O230" s="175"/>
      <c r="P230" s="175"/>
      <c r="Q230" s="178"/>
      <c r="R230" s="178"/>
      <c r="S230" s="38" t="s">
        <v>883</v>
      </c>
      <c r="T230" s="36" t="s">
        <v>650</v>
      </c>
      <c r="U230" s="36">
        <v>81</v>
      </c>
      <c r="V230" s="36"/>
      <c r="W230" s="36"/>
      <c r="X230" s="36"/>
      <c r="Y230" s="39">
        <v>78</v>
      </c>
      <c r="Z230" s="160"/>
      <c r="AA230" s="160"/>
      <c r="AB230" s="157"/>
      <c r="AC230" s="154"/>
      <c r="AD230" s="151"/>
      <c r="AE230" s="145"/>
    </row>
    <row r="231" spans="1:31" ht="31.5" x14ac:dyDescent="0.2">
      <c r="A231" s="175"/>
      <c r="B231" s="175"/>
      <c r="C231" s="223"/>
      <c r="D231" s="136"/>
      <c r="E231" s="175"/>
      <c r="F231" s="181"/>
      <c r="G231" s="181"/>
      <c r="H231" s="34" t="s">
        <v>310</v>
      </c>
      <c r="I231" s="44">
        <v>371623.86</v>
      </c>
      <c r="J231" s="175"/>
      <c r="K231" s="175"/>
      <c r="L231" s="175"/>
      <c r="M231" s="175"/>
      <c r="N231" s="175"/>
      <c r="O231" s="175"/>
      <c r="P231" s="175"/>
      <c r="Q231" s="178"/>
      <c r="R231" s="178"/>
      <c r="S231" s="38" t="s">
        <v>884</v>
      </c>
      <c r="T231" s="36" t="s">
        <v>650</v>
      </c>
      <c r="U231" s="36">
        <v>220</v>
      </c>
      <c r="V231" s="36"/>
      <c r="W231" s="36"/>
      <c r="X231" s="36"/>
      <c r="Y231" s="39">
        <v>220</v>
      </c>
      <c r="Z231" s="160"/>
      <c r="AA231" s="160"/>
      <c r="AB231" s="157"/>
      <c r="AC231" s="154"/>
      <c r="AD231" s="151"/>
      <c r="AE231" s="145"/>
    </row>
    <row r="232" spans="1:31" ht="15.75" x14ac:dyDescent="0.2">
      <c r="A232" s="175"/>
      <c r="B232" s="175"/>
      <c r="C232" s="223"/>
      <c r="D232" s="136"/>
      <c r="E232" s="175"/>
      <c r="F232" s="181"/>
      <c r="G232" s="181"/>
      <c r="H232" s="34" t="s">
        <v>311</v>
      </c>
      <c r="I232" s="44">
        <v>261463.92</v>
      </c>
      <c r="J232" s="175"/>
      <c r="K232" s="175"/>
      <c r="L232" s="175"/>
      <c r="M232" s="175"/>
      <c r="N232" s="175"/>
      <c r="O232" s="175"/>
      <c r="P232" s="175"/>
      <c r="Q232" s="178"/>
      <c r="R232" s="178"/>
      <c r="S232" s="38" t="s">
        <v>1150</v>
      </c>
      <c r="T232" s="36" t="s">
        <v>650</v>
      </c>
      <c r="U232" s="36">
        <v>43</v>
      </c>
      <c r="V232" s="36"/>
      <c r="W232" s="36"/>
      <c r="X232" s="36"/>
      <c r="Y232" s="39">
        <v>45</v>
      </c>
      <c r="Z232" s="160"/>
      <c r="AA232" s="160"/>
      <c r="AB232" s="157"/>
      <c r="AC232" s="154"/>
      <c r="AD232" s="151"/>
      <c r="AE232" s="145"/>
    </row>
    <row r="233" spans="1:31" ht="15.75" x14ac:dyDescent="0.2">
      <c r="A233" s="175"/>
      <c r="B233" s="175"/>
      <c r="C233" s="223"/>
      <c r="D233" s="136"/>
      <c r="E233" s="175"/>
      <c r="F233" s="181"/>
      <c r="G233" s="181"/>
      <c r="H233" s="34" t="s">
        <v>312</v>
      </c>
      <c r="I233" s="44">
        <v>29216757.539999999</v>
      </c>
      <c r="J233" s="175"/>
      <c r="K233" s="175"/>
      <c r="L233" s="175"/>
      <c r="M233" s="175"/>
      <c r="N233" s="175"/>
      <c r="O233" s="175"/>
      <c r="P233" s="175"/>
      <c r="Q233" s="178"/>
      <c r="R233" s="178"/>
      <c r="S233" s="38" t="s">
        <v>1151</v>
      </c>
      <c r="T233" s="36" t="s">
        <v>650</v>
      </c>
      <c r="U233" s="36">
        <v>12</v>
      </c>
      <c r="V233" s="36">
        <v>12</v>
      </c>
      <c r="W233" s="36">
        <v>12</v>
      </c>
      <c r="X233" s="36">
        <v>12</v>
      </c>
      <c r="Y233" s="39">
        <v>15</v>
      </c>
      <c r="Z233" s="160"/>
      <c r="AA233" s="160"/>
      <c r="AB233" s="157"/>
      <c r="AC233" s="154"/>
      <c r="AD233" s="151"/>
      <c r="AE233" s="145"/>
    </row>
    <row r="234" spans="1:31" ht="31.5" x14ac:dyDescent="0.2">
      <c r="A234" s="175"/>
      <c r="B234" s="175"/>
      <c r="C234" s="223"/>
      <c r="D234" s="136"/>
      <c r="E234" s="175"/>
      <c r="F234" s="181"/>
      <c r="G234" s="181"/>
      <c r="H234" s="34" t="s">
        <v>313</v>
      </c>
      <c r="I234" s="44">
        <v>889508.26</v>
      </c>
      <c r="J234" s="175"/>
      <c r="K234" s="175"/>
      <c r="L234" s="175"/>
      <c r="M234" s="175"/>
      <c r="N234" s="175"/>
      <c r="O234" s="175"/>
      <c r="P234" s="175"/>
      <c r="Q234" s="178"/>
      <c r="R234" s="178"/>
      <c r="S234" s="38" t="s">
        <v>886</v>
      </c>
      <c r="T234" s="36" t="s">
        <v>650</v>
      </c>
      <c r="U234" s="36">
        <v>118</v>
      </c>
      <c r="V234" s="36"/>
      <c r="W234" s="36"/>
      <c r="X234" s="36"/>
      <c r="Y234" s="39">
        <v>118</v>
      </c>
      <c r="Z234" s="160"/>
      <c r="AA234" s="160"/>
      <c r="AB234" s="157"/>
      <c r="AC234" s="154"/>
      <c r="AD234" s="151"/>
      <c r="AE234" s="145"/>
    </row>
    <row r="235" spans="1:31" ht="12.75" customHeight="1" x14ac:dyDescent="0.2">
      <c r="A235" s="175"/>
      <c r="B235" s="175"/>
      <c r="C235" s="223"/>
      <c r="D235" s="136"/>
      <c r="E235" s="175"/>
      <c r="F235" s="181"/>
      <c r="G235" s="181"/>
      <c r="H235" s="34" t="s">
        <v>314</v>
      </c>
      <c r="I235" s="44">
        <v>617161.06000000006</v>
      </c>
      <c r="J235" s="175"/>
      <c r="K235" s="175"/>
      <c r="L235" s="175"/>
      <c r="M235" s="175"/>
      <c r="N235" s="175"/>
      <c r="O235" s="175"/>
      <c r="P235" s="175"/>
      <c r="Q235" s="178"/>
      <c r="R235" s="178"/>
      <c r="S235" s="38" t="s">
        <v>887</v>
      </c>
      <c r="T235" s="36" t="s">
        <v>650</v>
      </c>
      <c r="U235" s="36">
        <v>60</v>
      </c>
      <c r="V235" s="36"/>
      <c r="W235" s="36"/>
      <c r="X235" s="36"/>
      <c r="Y235" s="39">
        <v>61</v>
      </c>
      <c r="Z235" s="160"/>
      <c r="AA235" s="160"/>
      <c r="AB235" s="157"/>
      <c r="AC235" s="154"/>
      <c r="AD235" s="151"/>
      <c r="AE235" s="145"/>
    </row>
    <row r="236" spans="1:31" ht="12.75" customHeight="1" x14ac:dyDescent="0.2">
      <c r="A236" s="175"/>
      <c r="B236" s="175"/>
      <c r="C236" s="223"/>
      <c r="D236" s="136"/>
      <c r="E236" s="175"/>
      <c r="F236" s="181"/>
      <c r="G236" s="181"/>
      <c r="H236" s="34" t="s">
        <v>315</v>
      </c>
      <c r="I236" s="44">
        <v>342424.85</v>
      </c>
      <c r="J236" s="175"/>
      <c r="K236" s="175"/>
      <c r="L236" s="175"/>
      <c r="M236" s="175"/>
      <c r="N236" s="175"/>
      <c r="O236" s="175"/>
      <c r="P236" s="175"/>
      <c r="Q236" s="178"/>
      <c r="R236" s="178"/>
      <c r="S236" s="38" t="s">
        <v>888</v>
      </c>
      <c r="T236" s="36" t="s">
        <v>650</v>
      </c>
      <c r="U236" s="36">
        <v>156</v>
      </c>
      <c r="V236" s="36"/>
      <c r="W236" s="36"/>
      <c r="X236" s="36"/>
      <c r="Y236" s="39">
        <v>160</v>
      </c>
      <c r="Z236" s="160"/>
      <c r="AA236" s="160"/>
      <c r="AB236" s="157"/>
      <c r="AC236" s="154"/>
      <c r="AD236" s="151"/>
      <c r="AE236" s="145"/>
    </row>
    <row r="237" spans="1:31" ht="47.25" x14ac:dyDescent="0.2">
      <c r="A237" s="175"/>
      <c r="B237" s="175"/>
      <c r="C237" s="223"/>
      <c r="D237" s="136"/>
      <c r="E237" s="175"/>
      <c r="F237" s="181"/>
      <c r="G237" s="181"/>
      <c r="H237" s="34" t="s">
        <v>316</v>
      </c>
      <c r="I237" s="44">
        <v>639176.77</v>
      </c>
      <c r="J237" s="175"/>
      <c r="K237" s="175"/>
      <c r="L237" s="175"/>
      <c r="M237" s="175"/>
      <c r="N237" s="175"/>
      <c r="O237" s="175"/>
      <c r="P237" s="175"/>
      <c r="Q237" s="178"/>
      <c r="R237" s="178"/>
      <c r="S237" s="38" t="s">
        <v>1152</v>
      </c>
      <c r="T237" s="36" t="s">
        <v>650</v>
      </c>
      <c r="U237" s="76">
        <v>1</v>
      </c>
      <c r="V237" s="76">
        <v>1</v>
      </c>
      <c r="W237" s="76">
        <v>1</v>
      </c>
      <c r="X237" s="76">
        <v>1</v>
      </c>
      <c r="Y237" s="77">
        <v>1</v>
      </c>
      <c r="Z237" s="160"/>
      <c r="AA237" s="160"/>
      <c r="AB237" s="157"/>
      <c r="AC237" s="154"/>
      <c r="AD237" s="151"/>
      <c r="AE237" s="145"/>
    </row>
    <row r="238" spans="1:31" ht="12.75" customHeight="1" x14ac:dyDescent="0.2">
      <c r="A238" s="175"/>
      <c r="B238" s="175"/>
      <c r="C238" s="223"/>
      <c r="D238" s="136"/>
      <c r="E238" s="175"/>
      <c r="F238" s="181"/>
      <c r="G238" s="181"/>
      <c r="H238" s="34" t="s">
        <v>317</v>
      </c>
      <c r="I238" s="44">
        <v>54416.35</v>
      </c>
      <c r="J238" s="175"/>
      <c r="K238" s="175"/>
      <c r="L238" s="175"/>
      <c r="M238" s="175"/>
      <c r="N238" s="175"/>
      <c r="O238" s="175"/>
      <c r="P238" s="175"/>
      <c r="Q238" s="178"/>
      <c r="R238" s="178"/>
      <c r="S238" s="38" t="s">
        <v>1247</v>
      </c>
      <c r="T238" s="36" t="s">
        <v>650</v>
      </c>
      <c r="U238" s="36">
        <v>0</v>
      </c>
      <c r="V238" s="36"/>
      <c r="W238" s="36"/>
      <c r="X238" s="36"/>
      <c r="Y238" s="39">
        <v>13</v>
      </c>
      <c r="Z238" s="160"/>
      <c r="AA238" s="160"/>
      <c r="AB238" s="157"/>
      <c r="AC238" s="154"/>
      <c r="AD238" s="151"/>
      <c r="AE238" s="145"/>
    </row>
    <row r="239" spans="1:31" ht="12.75" customHeight="1" x14ac:dyDescent="0.2">
      <c r="A239" s="175"/>
      <c r="B239" s="175"/>
      <c r="C239" s="223"/>
      <c r="D239" s="136"/>
      <c r="E239" s="175"/>
      <c r="F239" s="181"/>
      <c r="G239" s="181"/>
      <c r="H239" s="34" t="s">
        <v>318</v>
      </c>
      <c r="I239" s="44">
        <v>690158.6</v>
      </c>
      <c r="J239" s="175"/>
      <c r="K239" s="175"/>
      <c r="L239" s="175"/>
      <c r="M239" s="175"/>
      <c r="N239" s="175"/>
      <c r="O239" s="175"/>
      <c r="P239" s="175"/>
      <c r="Q239" s="178"/>
      <c r="R239" s="178"/>
      <c r="S239" s="38" t="s">
        <v>890</v>
      </c>
      <c r="T239" s="36" t="s">
        <v>650</v>
      </c>
      <c r="U239" s="36">
        <v>81</v>
      </c>
      <c r="V239" s="36"/>
      <c r="W239" s="36"/>
      <c r="X239" s="36"/>
      <c r="Y239" s="39">
        <v>81</v>
      </c>
      <c r="Z239" s="160"/>
      <c r="AA239" s="160"/>
      <c r="AB239" s="157"/>
      <c r="AC239" s="154"/>
      <c r="AD239" s="151"/>
      <c r="AE239" s="145"/>
    </row>
    <row r="240" spans="1:31" ht="15.75" x14ac:dyDescent="0.2">
      <c r="A240" s="175"/>
      <c r="B240" s="175"/>
      <c r="C240" s="223"/>
      <c r="D240" s="136"/>
      <c r="E240" s="175"/>
      <c r="F240" s="181"/>
      <c r="G240" s="181"/>
      <c r="H240" s="34" t="s">
        <v>319</v>
      </c>
      <c r="I240" s="44">
        <v>508314.39</v>
      </c>
      <c r="J240" s="175"/>
      <c r="K240" s="175"/>
      <c r="L240" s="175"/>
      <c r="M240" s="175"/>
      <c r="N240" s="175"/>
      <c r="O240" s="175"/>
      <c r="P240" s="175"/>
      <c r="Q240" s="178"/>
      <c r="R240" s="178"/>
      <c r="S240" s="38" t="s">
        <v>1153</v>
      </c>
      <c r="T240" s="36" t="s">
        <v>650</v>
      </c>
      <c r="U240" s="76">
        <v>1</v>
      </c>
      <c r="V240" s="76">
        <v>1</v>
      </c>
      <c r="W240" s="76">
        <v>1</v>
      </c>
      <c r="X240" s="76">
        <v>1</v>
      </c>
      <c r="Y240" s="77">
        <v>1</v>
      </c>
      <c r="Z240" s="160"/>
      <c r="AA240" s="160"/>
      <c r="AB240" s="157"/>
      <c r="AC240" s="154"/>
      <c r="AD240" s="151"/>
      <c r="AE240" s="145"/>
    </row>
    <row r="241" spans="1:31" ht="15.75" x14ac:dyDescent="0.2">
      <c r="A241" s="175"/>
      <c r="B241" s="175"/>
      <c r="C241" s="223"/>
      <c r="D241" s="136"/>
      <c r="E241" s="175"/>
      <c r="F241" s="181"/>
      <c r="G241" s="181"/>
      <c r="H241" s="34" t="s">
        <v>320</v>
      </c>
      <c r="I241" s="44">
        <v>530891.23</v>
      </c>
      <c r="J241" s="175"/>
      <c r="K241" s="175"/>
      <c r="L241" s="175"/>
      <c r="M241" s="175"/>
      <c r="N241" s="175"/>
      <c r="O241" s="175"/>
      <c r="P241" s="175"/>
      <c r="Q241" s="178"/>
      <c r="R241" s="178"/>
      <c r="S241" s="38" t="s">
        <v>1150</v>
      </c>
      <c r="T241" s="36" t="s">
        <v>650</v>
      </c>
      <c r="U241" s="36">
        <v>168</v>
      </c>
      <c r="V241" s="36">
        <v>168</v>
      </c>
      <c r="W241" s="36">
        <v>168</v>
      </c>
      <c r="X241" s="36">
        <v>168</v>
      </c>
      <c r="Y241" s="39">
        <v>164</v>
      </c>
      <c r="Z241" s="160"/>
      <c r="AA241" s="160"/>
      <c r="AB241" s="157"/>
      <c r="AC241" s="154"/>
      <c r="AD241" s="151"/>
      <c r="AE241" s="145"/>
    </row>
    <row r="242" spans="1:31" ht="47.25" x14ac:dyDescent="0.2">
      <c r="A242" s="175"/>
      <c r="B242" s="175"/>
      <c r="C242" s="223"/>
      <c r="D242" s="136"/>
      <c r="E242" s="175"/>
      <c r="F242" s="181"/>
      <c r="G242" s="181"/>
      <c r="H242" s="34" t="s">
        <v>321</v>
      </c>
      <c r="I242" s="44">
        <v>285354.03999999998</v>
      </c>
      <c r="J242" s="175"/>
      <c r="K242" s="175"/>
      <c r="L242" s="175"/>
      <c r="M242" s="175"/>
      <c r="N242" s="175"/>
      <c r="O242" s="175"/>
      <c r="P242" s="175"/>
      <c r="Q242" s="178"/>
      <c r="R242" s="178"/>
      <c r="S242" s="38" t="s">
        <v>891</v>
      </c>
      <c r="T242" s="36" t="s">
        <v>650</v>
      </c>
      <c r="U242" s="36">
        <v>159</v>
      </c>
      <c r="V242" s="36"/>
      <c r="W242" s="36"/>
      <c r="X242" s="36"/>
      <c r="Y242" s="39">
        <v>157</v>
      </c>
      <c r="Z242" s="160"/>
      <c r="AA242" s="160"/>
      <c r="AB242" s="157"/>
      <c r="AC242" s="154"/>
      <c r="AD242" s="151"/>
      <c r="AE242" s="145"/>
    </row>
    <row r="243" spans="1:31" ht="15.75" x14ac:dyDescent="0.2">
      <c r="A243" s="175"/>
      <c r="B243" s="175"/>
      <c r="C243" s="223"/>
      <c r="D243" s="136"/>
      <c r="E243" s="175"/>
      <c r="F243" s="181"/>
      <c r="G243" s="181"/>
      <c r="H243" s="34" t="s">
        <v>322</v>
      </c>
      <c r="I243" s="44">
        <v>573995.07999999996</v>
      </c>
      <c r="J243" s="175"/>
      <c r="K243" s="175"/>
      <c r="L243" s="175"/>
      <c r="M243" s="175"/>
      <c r="N243" s="175"/>
      <c r="O243" s="175"/>
      <c r="P243" s="175"/>
      <c r="Q243" s="178"/>
      <c r="R243" s="178"/>
      <c r="S243" s="38" t="s">
        <v>655</v>
      </c>
      <c r="T243" s="36" t="s">
        <v>650</v>
      </c>
      <c r="U243" s="36">
        <v>3</v>
      </c>
      <c r="V243" s="36">
        <v>3</v>
      </c>
      <c r="W243" s="36">
        <v>3</v>
      </c>
      <c r="X243" s="36">
        <v>3</v>
      </c>
      <c r="Y243" s="39">
        <v>4</v>
      </c>
      <c r="Z243" s="160"/>
      <c r="AA243" s="160"/>
      <c r="AB243" s="157"/>
      <c r="AC243" s="154"/>
      <c r="AD243" s="151"/>
      <c r="AE243" s="145"/>
    </row>
    <row r="244" spans="1:31" ht="25.5" customHeight="1" x14ac:dyDescent="0.2">
      <c r="A244" s="175"/>
      <c r="B244" s="175"/>
      <c r="C244" s="223"/>
      <c r="D244" s="136"/>
      <c r="E244" s="175"/>
      <c r="F244" s="181"/>
      <c r="G244" s="181"/>
      <c r="H244" s="34" t="s">
        <v>323</v>
      </c>
      <c r="I244" s="44">
        <v>331541.58</v>
      </c>
      <c r="J244" s="175"/>
      <c r="K244" s="175"/>
      <c r="L244" s="175"/>
      <c r="M244" s="175"/>
      <c r="N244" s="175"/>
      <c r="O244" s="175"/>
      <c r="P244" s="176"/>
      <c r="Q244" s="178"/>
      <c r="R244" s="178"/>
      <c r="S244" s="162" t="s">
        <v>650</v>
      </c>
      <c r="T244" s="163"/>
      <c r="U244" s="163"/>
      <c r="V244" s="163"/>
      <c r="W244" s="163"/>
      <c r="X244" s="164"/>
      <c r="Y244" s="39" t="s">
        <v>650</v>
      </c>
      <c r="Z244" s="160"/>
      <c r="AA244" s="160"/>
      <c r="AB244" s="157"/>
      <c r="AC244" s="154"/>
      <c r="AD244" s="151"/>
      <c r="AE244" s="145"/>
    </row>
    <row r="245" spans="1:31" ht="31.5" x14ac:dyDescent="0.2">
      <c r="A245" s="175"/>
      <c r="B245" s="175"/>
      <c r="C245" s="223"/>
      <c r="D245" s="136"/>
      <c r="E245" s="175"/>
      <c r="F245" s="181"/>
      <c r="G245" s="181"/>
      <c r="H245" s="34" t="s">
        <v>324</v>
      </c>
      <c r="I245" s="44">
        <v>614722.81000000006</v>
      </c>
      <c r="J245" s="175"/>
      <c r="K245" s="175"/>
      <c r="L245" s="175"/>
      <c r="M245" s="175"/>
      <c r="N245" s="175"/>
      <c r="O245" s="175"/>
      <c r="P245" s="174" t="s">
        <v>881</v>
      </c>
      <c r="Q245" s="178"/>
      <c r="R245" s="178"/>
      <c r="S245" s="38" t="s">
        <v>1154</v>
      </c>
      <c r="T245" s="82" t="s">
        <v>650</v>
      </c>
      <c r="U245" s="76">
        <v>1</v>
      </c>
      <c r="V245" s="76">
        <v>1</v>
      </c>
      <c r="W245" s="76">
        <v>1</v>
      </c>
      <c r="X245" s="76">
        <v>1</v>
      </c>
      <c r="Y245" s="77">
        <v>1</v>
      </c>
      <c r="Z245" s="160"/>
      <c r="AA245" s="160"/>
      <c r="AB245" s="157"/>
      <c r="AC245" s="154"/>
      <c r="AD245" s="151"/>
      <c r="AE245" s="145"/>
    </row>
    <row r="246" spans="1:31" ht="31.5" x14ac:dyDescent="0.2">
      <c r="A246" s="175"/>
      <c r="B246" s="175"/>
      <c r="C246" s="223"/>
      <c r="D246" s="136"/>
      <c r="E246" s="175"/>
      <c r="F246" s="181"/>
      <c r="G246" s="181"/>
      <c r="H246" s="34" t="s">
        <v>325</v>
      </c>
      <c r="I246" s="44">
        <v>2017604.57</v>
      </c>
      <c r="J246" s="175"/>
      <c r="K246" s="175"/>
      <c r="L246" s="175"/>
      <c r="M246" s="175"/>
      <c r="N246" s="175"/>
      <c r="O246" s="175"/>
      <c r="P246" s="175"/>
      <c r="Q246" s="178"/>
      <c r="R246" s="178"/>
      <c r="S246" s="38" t="s">
        <v>1154</v>
      </c>
      <c r="T246" s="82" t="s">
        <v>650</v>
      </c>
      <c r="U246" s="76">
        <v>1</v>
      </c>
      <c r="V246" s="76">
        <v>1</v>
      </c>
      <c r="W246" s="76">
        <v>1</v>
      </c>
      <c r="X246" s="76">
        <v>1</v>
      </c>
      <c r="Y246" s="77">
        <v>1</v>
      </c>
      <c r="Z246" s="160"/>
      <c r="AA246" s="160"/>
      <c r="AB246" s="157"/>
      <c r="AC246" s="154"/>
      <c r="AD246" s="151"/>
      <c r="AE246" s="145"/>
    </row>
    <row r="247" spans="1:31" ht="15.75" x14ac:dyDescent="0.2">
      <c r="A247" s="175"/>
      <c r="B247" s="175"/>
      <c r="C247" s="223"/>
      <c r="D247" s="136"/>
      <c r="E247" s="175"/>
      <c r="F247" s="181"/>
      <c r="G247" s="181"/>
      <c r="H247" s="34" t="s">
        <v>326</v>
      </c>
      <c r="I247" s="44">
        <v>106178.25</v>
      </c>
      <c r="J247" s="175"/>
      <c r="K247" s="175"/>
      <c r="L247" s="175"/>
      <c r="M247" s="175"/>
      <c r="N247" s="175"/>
      <c r="O247" s="175"/>
      <c r="P247" s="175"/>
      <c r="Q247" s="178"/>
      <c r="R247" s="178"/>
      <c r="S247" s="38" t="s">
        <v>1150</v>
      </c>
      <c r="T247" s="82" t="s">
        <v>650</v>
      </c>
      <c r="U247" s="82">
        <v>13</v>
      </c>
      <c r="V247" s="82">
        <v>22</v>
      </c>
      <c r="W247" s="82">
        <v>22</v>
      </c>
      <c r="X247" s="82">
        <v>22</v>
      </c>
      <c r="Y247" s="39">
        <v>15</v>
      </c>
      <c r="Z247" s="160"/>
      <c r="AA247" s="160"/>
      <c r="AB247" s="157"/>
      <c r="AC247" s="154"/>
      <c r="AD247" s="151"/>
      <c r="AE247" s="145"/>
    </row>
    <row r="248" spans="1:31" ht="31.5" x14ac:dyDescent="0.2">
      <c r="A248" s="175"/>
      <c r="B248" s="175"/>
      <c r="C248" s="223"/>
      <c r="D248" s="136"/>
      <c r="E248" s="175"/>
      <c r="F248" s="181"/>
      <c r="G248" s="181"/>
      <c r="H248" s="34" t="s">
        <v>327</v>
      </c>
      <c r="I248" s="44">
        <v>306600</v>
      </c>
      <c r="J248" s="175"/>
      <c r="K248" s="175"/>
      <c r="L248" s="175"/>
      <c r="M248" s="175"/>
      <c r="N248" s="175"/>
      <c r="O248" s="175"/>
      <c r="P248" s="175"/>
      <c r="Q248" s="178"/>
      <c r="R248" s="178"/>
      <c r="S248" s="38" t="s">
        <v>1155</v>
      </c>
      <c r="T248" s="82" t="s">
        <v>650</v>
      </c>
      <c r="U248" s="82">
        <v>3</v>
      </c>
      <c r="V248" s="82">
        <v>3</v>
      </c>
      <c r="W248" s="82">
        <v>3</v>
      </c>
      <c r="X248" s="82">
        <v>3</v>
      </c>
      <c r="Y248" s="39" t="s">
        <v>1246</v>
      </c>
      <c r="Z248" s="160"/>
      <c r="AA248" s="160"/>
      <c r="AB248" s="157"/>
      <c r="AC248" s="154"/>
      <c r="AD248" s="151"/>
      <c r="AE248" s="145"/>
    </row>
    <row r="249" spans="1:31" ht="31.5" x14ac:dyDescent="0.2">
      <c r="A249" s="175"/>
      <c r="B249" s="175"/>
      <c r="C249" s="223"/>
      <c r="D249" s="136"/>
      <c r="E249" s="175"/>
      <c r="F249" s="181"/>
      <c r="G249" s="181"/>
      <c r="H249" s="34" t="s">
        <v>456</v>
      </c>
      <c r="I249" s="44">
        <v>99600</v>
      </c>
      <c r="J249" s="175"/>
      <c r="K249" s="175"/>
      <c r="L249" s="175"/>
      <c r="M249" s="175"/>
      <c r="N249" s="175"/>
      <c r="O249" s="175"/>
      <c r="P249" s="175"/>
      <c r="Q249" s="178"/>
      <c r="R249" s="178"/>
      <c r="S249" s="38" t="s">
        <v>1156</v>
      </c>
      <c r="T249" s="82" t="s">
        <v>650</v>
      </c>
      <c r="U249" s="82">
        <v>0</v>
      </c>
      <c r="V249" s="82">
        <v>1</v>
      </c>
      <c r="W249" s="82">
        <v>0</v>
      </c>
      <c r="X249" s="82">
        <v>0</v>
      </c>
      <c r="Y249" s="39" t="s">
        <v>1246</v>
      </c>
      <c r="Z249" s="160"/>
      <c r="AA249" s="160"/>
      <c r="AB249" s="157"/>
      <c r="AC249" s="154"/>
      <c r="AD249" s="151"/>
      <c r="AE249" s="145"/>
    </row>
    <row r="250" spans="1:31" ht="15.75" x14ac:dyDescent="0.2">
      <c r="A250" s="175"/>
      <c r="B250" s="175"/>
      <c r="C250" s="223"/>
      <c r="D250" s="136"/>
      <c r="E250" s="175"/>
      <c r="F250" s="181"/>
      <c r="G250" s="181"/>
      <c r="H250" s="34" t="s">
        <v>457</v>
      </c>
      <c r="I250" s="44">
        <v>79500</v>
      </c>
      <c r="J250" s="175"/>
      <c r="K250" s="175"/>
      <c r="L250" s="175"/>
      <c r="M250" s="175"/>
      <c r="N250" s="175"/>
      <c r="O250" s="175"/>
      <c r="P250" s="175"/>
      <c r="Q250" s="178"/>
      <c r="R250" s="178"/>
      <c r="S250" s="38" t="s">
        <v>1157</v>
      </c>
      <c r="T250" s="82" t="s">
        <v>650</v>
      </c>
      <c r="U250" s="82">
        <v>0</v>
      </c>
      <c r="V250" s="82">
        <v>1</v>
      </c>
      <c r="W250" s="82">
        <v>1</v>
      </c>
      <c r="X250" s="82">
        <v>0</v>
      </c>
      <c r="Y250" s="39">
        <v>0</v>
      </c>
      <c r="Z250" s="160"/>
      <c r="AA250" s="160"/>
      <c r="AB250" s="157"/>
      <c r="AC250" s="154"/>
      <c r="AD250" s="151"/>
      <c r="AE250" s="145"/>
    </row>
    <row r="251" spans="1:31" ht="63" x14ac:dyDescent="0.2">
      <c r="A251" s="175"/>
      <c r="B251" s="175"/>
      <c r="C251" s="67" t="s">
        <v>586</v>
      </c>
      <c r="D251" s="136"/>
      <c r="E251" s="175"/>
      <c r="F251" s="181"/>
      <c r="G251" s="181"/>
      <c r="H251" s="34" t="s">
        <v>341</v>
      </c>
      <c r="I251" s="44">
        <v>597000</v>
      </c>
      <c r="J251" s="175"/>
      <c r="K251" s="175"/>
      <c r="L251" s="175"/>
      <c r="M251" s="175"/>
      <c r="N251" s="175"/>
      <c r="O251" s="175"/>
      <c r="P251" s="175"/>
      <c r="Q251" s="178"/>
      <c r="R251" s="178"/>
      <c r="S251" s="38" t="s">
        <v>1150</v>
      </c>
      <c r="T251" s="82" t="s">
        <v>650</v>
      </c>
      <c r="U251" s="82">
        <v>13</v>
      </c>
      <c r="V251" s="82">
        <v>22</v>
      </c>
      <c r="W251" s="82">
        <v>22</v>
      </c>
      <c r="X251" s="82">
        <v>22</v>
      </c>
      <c r="Y251" s="39" t="s">
        <v>1246</v>
      </c>
      <c r="Z251" s="160"/>
      <c r="AA251" s="160"/>
      <c r="AB251" s="157"/>
      <c r="AC251" s="154"/>
      <c r="AD251" s="151"/>
      <c r="AE251" s="145"/>
    </row>
    <row r="252" spans="1:31" ht="24" customHeight="1" x14ac:dyDescent="0.2">
      <c r="A252" s="175"/>
      <c r="B252" s="175"/>
      <c r="C252" s="223" t="s">
        <v>587</v>
      </c>
      <c r="D252" s="136"/>
      <c r="E252" s="175"/>
      <c r="F252" s="181"/>
      <c r="G252" s="181"/>
      <c r="H252" s="34" t="s">
        <v>342</v>
      </c>
      <c r="I252" s="44">
        <v>240885333.71000001</v>
      </c>
      <c r="J252" s="175"/>
      <c r="K252" s="175"/>
      <c r="L252" s="175"/>
      <c r="M252" s="175"/>
      <c r="N252" s="175"/>
      <c r="O252" s="175"/>
      <c r="P252" s="175"/>
      <c r="Q252" s="178"/>
      <c r="R252" s="178"/>
      <c r="S252" s="162" t="s">
        <v>650</v>
      </c>
      <c r="T252" s="163"/>
      <c r="U252" s="163"/>
      <c r="V252" s="97"/>
      <c r="W252" s="97"/>
      <c r="X252" s="98"/>
      <c r="Y252" s="39" t="s">
        <v>650</v>
      </c>
      <c r="Z252" s="160"/>
      <c r="AA252" s="160"/>
      <c r="AB252" s="157"/>
      <c r="AC252" s="154"/>
      <c r="AD252" s="151"/>
      <c r="AE252" s="145"/>
    </row>
    <row r="253" spans="1:31" ht="31.5" x14ac:dyDescent="0.2">
      <c r="A253" s="175"/>
      <c r="B253" s="175"/>
      <c r="C253" s="223"/>
      <c r="D253" s="136"/>
      <c r="E253" s="175"/>
      <c r="F253" s="181"/>
      <c r="G253" s="181"/>
      <c r="H253" s="34" t="s">
        <v>343</v>
      </c>
      <c r="I253" s="44">
        <v>31209320.949999999</v>
      </c>
      <c r="J253" s="175"/>
      <c r="K253" s="175"/>
      <c r="L253" s="175"/>
      <c r="M253" s="175"/>
      <c r="N253" s="175"/>
      <c r="O253" s="175"/>
      <c r="P253" s="175"/>
      <c r="Q253" s="178"/>
      <c r="R253" s="178"/>
      <c r="S253" s="38" t="s">
        <v>1158</v>
      </c>
      <c r="T253" s="82" t="s">
        <v>650</v>
      </c>
      <c r="U253" s="82">
        <v>894</v>
      </c>
      <c r="V253" s="82">
        <v>950</v>
      </c>
      <c r="W253" s="82">
        <v>950</v>
      </c>
      <c r="X253" s="82">
        <v>950</v>
      </c>
      <c r="Y253" s="39">
        <v>894</v>
      </c>
      <c r="Z253" s="160"/>
      <c r="AA253" s="160"/>
      <c r="AB253" s="157"/>
      <c r="AC253" s="154"/>
      <c r="AD253" s="151"/>
      <c r="AE253" s="145"/>
    </row>
    <row r="254" spans="1:31" ht="15.75" x14ac:dyDescent="0.2">
      <c r="A254" s="175"/>
      <c r="B254" s="175"/>
      <c r="C254" s="223"/>
      <c r="D254" s="136"/>
      <c r="E254" s="175"/>
      <c r="F254" s="181"/>
      <c r="G254" s="181"/>
      <c r="H254" s="34" t="s">
        <v>344</v>
      </c>
      <c r="I254" s="44">
        <v>654345.66</v>
      </c>
      <c r="J254" s="175"/>
      <c r="K254" s="175"/>
      <c r="L254" s="175"/>
      <c r="M254" s="175"/>
      <c r="N254" s="175"/>
      <c r="O254" s="175"/>
      <c r="P254" s="175"/>
      <c r="Q254" s="178"/>
      <c r="R254" s="178"/>
      <c r="S254" s="38" t="s">
        <v>1159</v>
      </c>
      <c r="T254" s="82" t="s">
        <v>650</v>
      </c>
      <c r="U254" s="82">
        <v>13</v>
      </c>
      <c r="V254" s="82">
        <v>18</v>
      </c>
      <c r="W254" s="82">
        <v>18</v>
      </c>
      <c r="X254" s="82">
        <v>18</v>
      </c>
      <c r="Y254" s="39">
        <v>13</v>
      </c>
      <c r="Z254" s="160"/>
      <c r="AA254" s="160"/>
      <c r="AB254" s="157"/>
      <c r="AC254" s="154"/>
      <c r="AD254" s="151"/>
      <c r="AE254" s="145"/>
    </row>
    <row r="255" spans="1:31" ht="31.5" x14ac:dyDescent="0.2">
      <c r="A255" s="175"/>
      <c r="B255" s="175"/>
      <c r="C255" s="223"/>
      <c r="D255" s="136"/>
      <c r="E255" s="175"/>
      <c r="F255" s="181"/>
      <c r="G255" s="181"/>
      <c r="H255" s="34" t="s">
        <v>345</v>
      </c>
      <c r="I255" s="44">
        <v>424778.25</v>
      </c>
      <c r="J255" s="175"/>
      <c r="K255" s="175"/>
      <c r="L255" s="175"/>
      <c r="M255" s="175"/>
      <c r="N255" s="175"/>
      <c r="O255" s="175"/>
      <c r="P255" s="175"/>
      <c r="Q255" s="178"/>
      <c r="R255" s="178"/>
      <c r="S255" s="38" t="s">
        <v>1160</v>
      </c>
      <c r="T255" s="82" t="s">
        <v>650</v>
      </c>
      <c r="U255" s="82">
        <v>40000</v>
      </c>
      <c r="V255" s="82">
        <v>40000</v>
      </c>
      <c r="W255" s="82">
        <v>40000</v>
      </c>
      <c r="X255" s="82">
        <v>40000</v>
      </c>
      <c r="Y255" s="83">
        <v>40011</v>
      </c>
      <c r="Z255" s="160"/>
      <c r="AA255" s="160"/>
      <c r="AB255" s="157"/>
      <c r="AC255" s="154"/>
      <c r="AD255" s="151"/>
      <c r="AE255" s="145"/>
    </row>
    <row r="256" spans="1:31" ht="15.75" x14ac:dyDescent="0.2">
      <c r="A256" s="175"/>
      <c r="B256" s="175"/>
      <c r="C256" s="223"/>
      <c r="D256" s="136"/>
      <c r="E256" s="175"/>
      <c r="F256" s="181"/>
      <c r="G256" s="181"/>
      <c r="H256" s="34" t="s">
        <v>506</v>
      </c>
      <c r="I256" s="44">
        <v>42704239.009999998</v>
      </c>
      <c r="J256" s="175"/>
      <c r="K256" s="175"/>
      <c r="L256" s="175"/>
      <c r="M256" s="175"/>
      <c r="N256" s="175"/>
      <c r="O256" s="175"/>
      <c r="P256" s="175"/>
      <c r="Q256" s="178"/>
      <c r="R256" s="178"/>
      <c r="S256" s="201" t="s">
        <v>650</v>
      </c>
      <c r="T256" s="202"/>
      <c r="U256" s="202"/>
      <c r="V256" s="202"/>
      <c r="W256" s="202"/>
      <c r="X256" s="203"/>
      <c r="Y256" s="39" t="s">
        <v>650</v>
      </c>
      <c r="Z256" s="160"/>
      <c r="AA256" s="160"/>
      <c r="AB256" s="157"/>
      <c r="AC256" s="154"/>
      <c r="AD256" s="151"/>
      <c r="AE256" s="145"/>
    </row>
    <row r="257" spans="1:31" ht="31.5" x14ac:dyDescent="0.2">
      <c r="A257" s="175"/>
      <c r="B257" s="175"/>
      <c r="C257" s="219"/>
      <c r="D257" s="137"/>
      <c r="E257" s="176"/>
      <c r="F257" s="182"/>
      <c r="G257" s="182"/>
      <c r="H257" s="49" t="s">
        <v>507</v>
      </c>
      <c r="I257" s="50">
        <v>23556471.240000002</v>
      </c>
      <c r="J257" s="176"/>
      <c r="K257" s="176"/>
      <c r="L257" s="176"/>
      <c r="M257" s="176"/>
      <c r="N257" s="176"/>
      <c r="O257" s="176"/>
      <c r="P257" s="176"/>
      <c r="Q257" s="179"/>
      <c r="R257" s="179"/>
      <c r="S257" s="38" t="s">
        <v>1161</v>
      </c>
      <c r="T257" s="82"/>
      <c r="U257" s="76">
        <v>1</v>
      </c>
      <c r="V257" s="76">
        <v>1</v>
      </c>
      <c r="W257" s="76">
        <v>1</v>
      </c>
      <c r="X257" s="76">
        <v>0</v>
      </c>
      <c r="Y257" s="77">
        <v>1</v>
      </c>
      <c r="Z257" s="161"/>
      <c r="AA257" s="161"/>
      <c r="AB257" s="158"/>
      <c r="AC257" s="155"/>
      <c r="AD257" s="152"/>
      <c r="AE257" s="146"/>
    </row>
    <row r="258" spans="1:31" ht="31.5" x14ac:dyDescent="0.2">
      <c r="A258" s="175"/>
      <c r="B258" s="175"/>
      <c r="C258" s="78" t="s">
        <v>582</v>
      </c>
      <c r="D258" s="135" t="s">
        <v>738</v>
      </c>
      <c r="E258" s="174" t="s">
        <v>882</v>
      </c>
      <c r="F258" s="180" t="e">
        <f>G258*Y4</f>
        <v>#VALUE!</v>
      </c>
      <c r="G258" s="180">
        <f>SUM(I258:I267)</f>
        <v>14013836.060000001</v>
      </c>
      <c r="H258" s="61" t="s">
        <v>505</v>
      </c>
      <c r="I258" s="35">
        <v>441436.06</v>
      </c>
      <c r="J258" s="174" t="s">
        <v>17</v>
      </c>
      <c r="K258" s="174" t="s">
        <v>794</v>
      </c>
      <c r="L258" s="174" t="s">
        <v>637</v>
      </c>
      <c r="M258" s="174" t="s">
        <v>650</v>
      </c>
      <c r="N258" s="174" t="s">
        <v>642</v>
      </c>
      <c r="O258" s="174" t="s">
        <v>642</v>
      </c>
      <c r="P258" s="174" t="s">
        <v>892</v>
      </c>
      <c r="Q258" s="177">
        <v>45992</v>
      </c>
      <c r="R258" s="177">
        <v>45992</v>
      </c>
      <c r="S258" s="162" t="s">
        <v>650</v>
      </c>
      <c r="T258" s="163"/>
      <c r="U258" s="163"/>
      <c r="V258" s="163"/>
      <c r="W258" s="163"/>
      <c r="X258" s="164"/>
      <c r="Y258" s="39" t="s">
        <v>650</v>
      </c>
      <c r="Z258" s="159">
        <f>'[1]Provedbeni program'!$W$255</f>
        <v>390069.15</v>
      </c>
      <c r="AA258" s="159">
        <f>Z258*7.5345</f>
        <v>2938976.0106750005</v>
      </c>
      <c r="AB258" s="156" t="s">
        <v>637</v>
      </c>
      <c r="AC258" s="153" t="s">
        <v>637</v>
      </c>
      <c r="AD258" s="144" t="s">
        <v>1223</v>
      </c>
      <c r="AE258" s="144" t="s">
        <v>1249</v>
      </c>
    </row>
    <row r="259" spans="1:31" ht="31.5" x14ac:dyDescent="0.2">
      <c r="A259" s="175"/>
      <c r="B259" s="175"/>
      <c r="C259" s="223" t="s">
        <v>586</v>
      </c>
      <c r="D259" s="136"/>
      <c r="E259" s="175"/>
      <c r="F259" s="181"/>
      <c r="G259" s="181"/>
      <c r="H259" s="34" t="s">
        <v>331</v>
      </c>
      <c r="I259" s="44">
        <v>636900</v>
      </c>
      <c r="J259" s="175"/>
      <c r="K259" s="175"/>
      <c r="L259" s="175"/>
      <c r="M259" s="175"/>
      <c r="N259" s="175"/>
      <c r="O259" s="175"/>
      <c r="P259" s="175"/>
      <c r="Q259" s="178"/>
      <c r="R259" s="178"/>
      <c r="S259" s="38" t="s">
        <v>883</v>
      </c>
      <c r="T259" s="36" t="s">
        <v>650</v>
      </c>
      <c r="U259" s="36" t="s">
        <v>650</v>
      </c>
      <c r="V259" s="36"/>
      <c r="W259" s="36"/>
      <c r="X259" s="36"/>
      <c r="Y259" s="39" t="s">
        <v>637</v>
      </c>
      <c r="Z259" s="160"/>
      <c r="AA259" s="160"/>
      <c r="AB259" s="157"/>
      <c r="AC259" s="154"/>
      <c r="AD259" s="145"/>
      <c r="AE259" s="145"/>
    </row>
    <row r="260" spans="1:31" ht="31.5" x14ac:dyDescent="0.2">
      <c r="A260" s="175"/>
      <c r="B260" s="175"/>
      <c r="C260" s="223"/>
      <c r="D260" s="136"/>
      <c r="E260" s="175"/>
      <c r="F260" s="181"/>
      <c r="G260" s="181"/>
      <c r="H260" s="34" t="s">
        <v>332</v>
      </c>
      <c r="I260" s="44">
        <v>1141300</v>
      </c>
      <c r="J260" s="175"/>
      <c r="K260" s="175"/>
      <c r="L260" s="175"/>
      <c r="M260" s="175"/>
      <c r="N260" s="175"/>
      <c r="O260" s="175"/>
      <c r="P260" s="175"/>
      <c r="Q260" s="178"/>
      <c r="R260" s="178"/>
      <c r="S260" s="38" t="s">
        <v>884</v>
      </c>
      <c r="T260" s="36" t="s">
        <v>650</v>
      </c>
      <c r="U260" s="36" t="s">
        <v>650</v>
      </c>
      <c r="V260" s="36"/>
      <c r="W260" s="36"/>
      <c r="X260" s="36"/>
      <c r="Y260" s="39" t="s">
        <v>637</v>
      </c>
      <c r="Z260" s="160"/>
      <c r="AA260" s="160"/>
      <c r="AB260" s="157"/>
      <c r="AC260" s="154"/>
      <c r="AD260" s="145"/>
      <c r="AE260" s="145"/>
    </row>
    <row r="261" spans="1:31" ht="31.5" x14ac:dyDescent="0.2">
      <c r="A261" s="175"/>
      <c r="B261" s="175"/>
      <c r="C261" s="223"/>
      <c r="D261" s="136"/>
      <c r="E261" s="175"/>
      <c r="F261" s="181"/>
      <c r="G261" s="181"/>
      <c r="H261" s="34" t="s">
        <v>333</v>
      </c>
      <c r="I261" s="44">
        <v>358500</v>
      </c>
      <c r="J261" s="175"/>
      <c r="K261" s="175"/>
      <c r="L261" s="175"/>
      <c r="M261" s="175"/>
      <c r="N261" s="175"/>
      <c r="O261" s="175"/>
      <c r="P261" s="175"/>
      <c r="Q261" s="178"/>
      <c r="R261" s="178"/>
      <c r="S261" s="38" t="s">
        <v>885</v>
      </c>
      <c r="T261" s="36" t="s">
        <v>650</v>
      </c>
      <c r="U261" s="36" t="s">
        <v>650</v>
      </c>
      <c r="V261" s="36"/>
      <c r="W261" s="36"/>
      <c r="X261" s="36"/>
      <c r="Y261" s="39" t="s">
        <v>637</v>
      </c>
      <c r="Z261" s="160"/>
      <c r="AA261" s="160"/>
      <c r="AB261" s="157"/>
      <c r="AC261" s="154"/>
      <c r="AD261" s="145"/>
      <c r="AE261" s="145"/>
    </row>
    <row r="262" spans="1:31" ht="31.5" x14ac:dyDescent="0.2">
      <c r="A262" s="175"/>
      <c r="B262" s="175"/>
      <c r="C262" s="223"/>
      <c r="D262" s="136"/>
      <c r="E262" s="175"/>
      <c r="F262" s="181"/>
      <c r="G262" s="181"/>
      <c r="H262" s="34" t="s">
        <v>334</v>
      </c>
      <c r="I262" s="44">
        <v>2866800</v>
      </c>
      <c r="J262" s="175"/>
      <c r="K262" s="175"/>
      <c r="L262" s="175"/>
      <c r="M262" s="175"/>
      <c r="N262" s="175"/>
      <c r="O262" s="175"/>
      <c r="P262" s="175"/>
      <c r="Q262" s="178"/>
      <c r="R262" s="178"/>
      <c r="S262" s="38" t="s">
        <v>886</v>
      </c>
      <c r="T262" s="36" t="s">
        <v>650</v>
      </c>
      <c r="U262" s="36" t="s">
        <v>650</v>
      </c>
      <c r="V262" s="36"/>
      <c r="W262" s="36"/>
      <c r="X262" s="36"/>
      <c r="Y262" s="39" t="s">
        <v>637</v>
      </c>
      <c r="Z262" s="160"/>
      <c r="AA262" s="160"/>
      <c r="AB262" s="157"/>
      <c r="AC262" s="154"/>
      <c r="AD262" s="145"/>
      <c r="AE262" s="145"/>
    </row>
    <row r="263" spans="1:31" ht="31.5" x14ac:dyDescent="0.2">
      <c r="A263" s="175"/>
      <c r="B263" s="175"/>
      <c r="C263" s="223"/>
      <c r="D263" s="136"/>
      <c r="E263" s="175"/>
      <c r="F263" s="181"/>
      <c r="G263" s="181"/>
      <c r="H263" s="34" t="s">
        <v>335</v>
      </c>
      <c r="I263" s="44">
        <v>1971000</v>
      </c>
      <c r="J263" s="175"/>
      <c r="K263" s="175"/>
      <c r="L263" s="175"/>
      <c r="M263" s="175"/>
      <c r="N263" s="175"/>
      <c r="O263" s="175"/>
      <c r="P263" s="175"/>
      <c r="Q263" s="178"/>
      <c r="R263" s="178"/>
      <c r="S263" s="38" t="s">
        <v>887</v>
      </c>
      <c r="T263" s="36" t="s">
        <v>650</v>
      </c>
      <c r="U263" s="36" t="s">
        <v>650</v>
      </c>
      <c r="V263" s="36"/>
      <c r="W263" s="36"/>
      <c r="X263" s="36"/>
      <c r="Y263" s="39" t="s">
        <v>637</v>
      </c>
      <c r="Z263" s="160"/>
      <c r="AA263" s="160"/>
      <c r="AB263" s="157"/>
      <c r="AC263" s="154"/>
      <c r="AD263" s="145"/>
      <c r="AE263" s="145"/>
    </row>
    <row r="264" spans="1:31" ht="31.5" x14ac:dyDescent="0.2">
      <c r="A264" s="175"/>
      <c r="B264" s="175"/>
      <c r="C264" s="223"/>
      <c r="D264" s="136"/>
      <c r="E264" s="175"/>
      <c r="F264" s="181"/>
      <c r="G264" s="181"/>
      <c r="H264" s="34" t="s">
        <v>336</v>
      </c>
      <c r="I264" s="44">
        <v>1441200</v>
      </c>
      <c r="J264" s="175"/>
      <c r="K264" s="175"/>
      <c r="L264" s="175"/>
      <c r="M264" s="175"/>
      <c r="N264" s="175"/>
      <c r="O264" s="175"/>
      <c r="P264" s="175"/>
      <c r="Q264" s="178"/>
      <c r="R264" s="178"/>
      <c r="S264" s="38" t="s">
        <v>888</v>
      </c>
      <c r="T264" s="36" t="s">
        <v>650</v>
      </c>
      <c r="U264" s="36" t="s">
        <v>650</v>
      </c>
      <c r="V264" s="36"/>
      <c r="W264" s="36"/>
      <c r="X264" s="36"/>
      <c r="Y264" s="39" t="s">
        <v>637</v>
      </c>
      <c r="Z264" s="160"/>
      <c r="AA264" s="160"/>
      <c r="AB264" s="157"/>
      <c r="AC264" s="154"/>
      <c r="AD264" s="145"/>
      <c r="AE264" s="145"/>
    </row>
    <row r="265" spans="1:31" ht="45" x14ac:dyDescent="0.2">
      <c r="A265" s="175"/>
      <c r="B265" s="175"/>
      <c r="C265" s="223"/>
      <c r="D265" s="136"/>
      <c r="E265" s="175"/>
      <c r="F265" s="181"/>
      <c r="G265" s="181"/>
      <c r="H265" s="34" t="s">
        <v>337</v>
      </c>
      <c r="I265" s="44">
        <v>2190000</v>
      </c>
      <c r="J265" s="175"/>
      <c r="K265" s="175"/>
      <c r="L265" s="175"/>
      <c r="M265" s="175"/>
      <c r="N265" s="175"/>
      <c r="O265" s="175"/>
      <c r="P265" s="175"/>
      <c r="Q265" s="178"/>
      <c r="R265" s="178"/>
      <c r="S265" s="93" t="s">
        <v>890</v>
      </c>
      <c r="T265" s="94" t="s">
        <v>650</v>
      </c>
      <c r="U265" s="94" t="s">
        <v>650</v>
      </c>
      <c r="V265" s="94"/>
      <c r="W265" s="94"/>
      <c r="X265" s="94"/>
      <c r="Y265" s="39" t="s">
        <v>637</v>
      </c>
      <c r="Z265" s="160"/>
      <c r="AA265" s="160"/>
      <c r="AB265" s="157"/>
      <c r="AC265" s="154"/>
      <c r="AD265" s="145"/>
      <c r="AE265" s="145"/>
    </row>
    <row r="266" spans="1:31" ht="31.5" x14ac:dyDescent="0.2">
      <c r="A266" s="175"/>
      <c r="B266" s="175"/>
      <c r="C266" s="223"/>
      <c r="D266" s="136"/>
      <c r="E266" s="175"/>
      <c r="F266" s="181"/>
      <c r="G266" s="181"/>
      <c r="H266" s="34" t="s">
        <v>338</v>
      </c>
      <c r="I266" s="44">
        <v>1592700</v>
      </c>
      <c r="J266" s="175"/>
      <c r="K266" s="175"/>
      <c r="L266" s="175"/>
      <c r="M266" s="175"/>
      <c r="N266" s="175"/>
      <c r="O266" s="175"/>
      <c r="P266" s="175"/>
      <c r="Q266" s="178"/>
      <c r="R266" s="178"/>
      <c r="S266" s="38" t="s">
        <v>889</v>
      </c>
      <c r="T266" s="36" t="s">
        <v>650</v>
      </c>
      <c r="U266" s="36" t="s">
        <v>650</v>
      </c>
      <c r="V266" s="36"/>
      <c r="W266" s="36"/>
      <c r="X266" s="36"/>
      <c r="Y266" s="39" t="s">
        <v>637</v>
      </c>
      <c r="Z266" s="160"/>
      <c r="AA266" s="160"/>
      <c r="AB266" s="157"/>
      <c r="AC266" s="154"/>
      <c r="AD266" s="145"/>
      <c r="AE266" s="145"/>
    </row>
    <row r="267" spans="1:31" ht="47.25" x14ac:dyDescent="0.2">
      <c r="A267" s="176"/>
      <c r="B267" s="176"/>
      <c r="C267" s="219"/>
      <c r="D267" s="137"/>
      <c r="E267" s="176"/>
      <c r="F267" s="182"/>
      <c r="G267" s="182"/>
      <c r="H267" s="49" t="s">
        <v>339</v>
      </c>
      <c r="I267" s="50">
        <v>1374000</v>
      </c>
      <c r="J267" s="176"/>
      <c r="K267" s="176"/>
      <c r="L267" s="176"/>
      <c r="M267" s="176"/>
      <c r="N267" s="176"/>
      <c r="O267" s="176"/>
      <c r="P267" s="176"/>
      <c r="Q267" s="179"/>
      <c r="R267" s="179"/>
      <c r="S267" s="38" t="s">
        <v>891</v>
      </c>
      <c r="T267" s="36" t="s">
        <v>650</v>
      </c>
      <c r="U267" s="36" t="s">
        <v>650</v>
      </c>
      <c r="V267" s="36"/>
      <c r="W267" s="36"/>
      <c r="X267" s="36"/>
      <c r="Y267" s="39" t="s">
        <v>637</v>
      </c>
      <c r="Z267" s="161"/>
      <c r="AA267" s="161"/>
      <c r="AB267" s="158"/>
      <c r="AC267" s="155"/>
      <c r="AD267" s="146"/>
      <c r="AE267" s="146"/>
    </row>
    <row r="268" spans="1:31" ht="157.5" customHeight="1" x14ac:dyDescent="0.2">
      <c r="A268" s="174" t="s">
        <v>1310</v>
      </c>
      <c r="B268" s="174" t="s">
        <v>1311</v>
      </c>
      <c r="C268" s="67" t="s">
        <v>555</v>
      </c>
      <c r="D268" s="135" t="s">
        <v>739</v>
      </c>
      <c r="E268" s="174" t="s">
        <v>893</v>
      </c>
      <c r="F268" s="180" t="e">
        <f>G268*Y4</f>
        <v>#VALUE!</v>
      </c>
      <c r="G268" s="180">
        <f>SUM(I268:I270)</f>
        <v>1488679.29</v>
      </c>
      <c r="H268" s="34" t="s">
        <v>198</v>
      </c>
      <c r="I268" s="35">
        <v>1299990.17</v>
      </c>
      <c r="J268" s="60" t="s">
        <v>14</v>
      </c>
      <c r="K268" s="174" t="s">
        <v>785</v>
      </c>
      <c r="L268" s="174" t="s">
        <v>637</v>
      </c>
      <c r="M268" s="174">
        <v>11</v>
      </c>
      <c r="N268" s="174" t="s">
        <v>638</v>
      </c>
      <c r="O268" s="174" t="s">
        <v>638</v>
      </c>
      <c r="P268" s="175" t="s">
        <v>676</v>
      </c>
      <c r="Q268" s="178">
        <v>45261</v>
      </c>
      <c r="R268" s="178">
        <v>45992</v>
      </c>
      <c r="S268" s="38" t="s">
        <v>1250</v>
      </c>
      <c r="T268" s="36">
        <v>2</v>
      </c>
      <c r="U268" s="36">
        <v>2</v>
      </c>
      <c r="V268" s="36"/>
      <c r="W268" s="36"/>
      <c r="X268" s="36"/>
      <c r="Y268" s="39">
        <v>1</v>
      </c>
      <c r="Z268" s="138">
        <v>112092.71</v>
      </c>
      <c r="AA268" s="138">
        <f>Z268*7.5345</f>
        <v>844562.52349500009</v>
      </c>
      <c r="AB268" s="95" t="s">
        <v>638</v>
      </c>
      <c r="AC268" s="125" t="s">
        <v>1216</v>
      </c>
      <c r="AD268" s="144" t="s">
        <v>1223</v>
      </c>
      <c r="AE268" s="120" t="s">
        <v>1253</v>
      </c>
    </row>
    <row r="269" spans="1:31" ht="15.75" x14ac:dyDescent="0.2">
      <c r="A269" s="175"/>
      <c r="B269" s="175"/>
      <c r="C269" s="223" t="s">
        <v>557</v>
      </c>
      <c r="D269" s="136"/>
      <c r="E269" s="175"/>
      <c r="F269" s="181"/>
      <c r="G269" s="181"/>
      <c r="H269" s="34" t="s">
        <v>407</v>
      </c>
      <c r="I269" s="44">
        <v>81944.56</v>
      </c>
      <c r="J269" s="216" t="s">
        <v>15</v>
      </c>
      <c r="K269" s="175"/>
      <c r="L269" s="175"/>
      <c r="M269" s="175"/>
      <c r="N269" s="175"/>
      <c r="O269" s="175"/>
      <c r="P269" s="175"/>
      <c r="Q269" s="178"/>
      <c r="R269" s="178"/>
      <c r="S269" s="165" t="s">
        <v>650</v>
      </c>
      <c r="T269" s="166"/>
      <c r="U269" s="166"/>
      <c r="V269" s="101"/>
      <c r="W269" s="101"/>
      <c r="X269" s="102"/>
      <c r="Y269" s="144" t="s">
        <v>650</v>
      </c>
      <c r="Z269" s="139"/>
      <c r="AA269" s="139"/>
      <c r="AB269" s="123"/>
      <c r="AC269" s="126"/>
      <c r="AD269" s="145"/>
      <c r="AE269" s="121"/>
    </row>
    <row r="270" spans="1:31" ht="15.75" x14ac:dyDescent="0.2">
      <c r="A270" s="175"/>
      <c r="B270" s="175"/>
      <c r="C270" s="219"/>
      <c r="D270" s="137"/>
      <c r="E270" s="176"/>
      <c r="F270" s="182"/>
      <c r="G270" s="182"/>
      <c r="H270" s="49" t="s">
        <v>408</v>
      </c>
      <c r="I270" s="50">
        <v>106744.56</v>
      </c>
      <c r="J270" s="176"/>
      <c r="K270" s="176"/>
      <c r="L270" s="176"/>
      <c r="M270" s="176"/>
      <c r="N270" s="176"/>
      <c r="O270" s="176"/>
      <c r="P270" s="176"/>
      <c r="Q270" s="179"/>
      <c r="R270" s="179"/>
      <c r="S270" s="168"/>
      <c r="T270" s="169"/>
      <c r="U270" s="169"/>
      <c r="V270" s="103"/>
      <c r="W270" s="103"/>
      <c r="X270" s="104"/>
      <c r="Y270" s="146"/>
      <c r="Z270" s="140"/>
      <c r="AA270" s="140"/>
      <c r="AB270" s="124"/>
      <c r="AC270" s="127"/>
      <c r="AD270" s="146"/>
      <c r="AE270" s="122"/>
    </row>
    <row r="271" spans="1:31" ht="126" x14ac:dyDescent="0.2">
      <c r="A271" s="175"/>
      <c r="B271" s="175"/>
      <c r="C271" s="218" t="s">
        <v>19</v>
      </c>
      <c r="D271" s="135" t="s">
        <v>741</v>
      </c>
      <c r="E271" s="174" t="s">
        <v>894</v>
      </c>
      <c r="F271" s="180" t="e">
        <f>G271*Y4</f>
        <v>#VALUE!</v>
      </c>
      <c r="G271" s="180">
        <f>SUM(I271:I296)</f>
        <v>10816516.559999999</v>
      </c>
      <c r="H271" s="61" t="s">
        <v>34</v>
      </c>
      <c r="I271" s="35">
        <v>1061945.6200000001</v>
      </c>
      <c r="J271" s="174" t="s">
        <v>3</v>
      </c>
      <c r="K271" s="174" t="s">
        <v>794</v>
      </c>
      <c r="L271" s="174" t="s">
        <v>637</v>
      </c>
      <c r="M271" s="174" t="s">
        <v>895</v>
      </c>
      <c r="N271" s="174" t="s">
        <v>642</v>
      </c>
      <c r="O271" s="174" t="s">
        <v>638</v>
      </c>
      <c r="P271" s="174" t="s">
        <v>1199</v>
      </c>
      <c r="Q271" s="177">
        <v>45992</v>
      </c>
      <c r="R271" s="177">
        <v>45992</v>
      </c>
      <c r="S271" s="38" t="s">
        <v>1254</v>
      </c>
      <c r="T271" s="36" t="s">
        <v>896</v>
      </c>
      <c r="U271" s="36" t="s">
        <v>897</v>
      </c>
      <c r="V271" s="36" t="s">
        <v>898</v>
      </c>
      <c r="W271" s="36" t="s">
        <v>898</v>
      </c>
      <c r="X271" s="36" t="s">
        <v>898</v>
      </c>
      <c r="Y271" s="39" t="s">
        <v>1255</v>
      </c>
      <c r="Z271" s="159">
        <f>SUM('[1]Provedbeni program'!$W$268:$W$293)</f>
        <v>1853750.8749359616</v>
      </c>
      <c r="AA271" s="159">
        <f>Z271*7.5345</f>
        <v>13967085.967205003</v>
      </c>
      <c r="AB271" s="156" t="s">
        <v>638</v>
      </c>
      <c r="AC271" s="153" t="s">
        <v>1216</v>
      </c>
      <c r="AD271" s="150" t="s">
        <v>1215</v>
      </c>
      <c r="AE271" s="144" t="s">
        <v>1287</v>
      </c>
    </row>
    <row r="272" spans="1:31" ht="126" x14ac:dyDescent="0.2">
      <c r="A272" s="175"/>
      <c r="B272" s="175"/>
      <c r="C272" s="223"/>
      <c r="D272" s="136"/>
      <c r="E272" s="175"/>
      <c r="F272" s="181"/>
      <c r="G272" s="181"/>
      <c r="H272" s="34" t="s">
        <v>35</v>
      </c>
      <c r="I272" s="44">
        <v>265561.40000000002</v>
      </c>
      <c r="J272" s="175"/>
      <c r="K272" s="175"/>
      <c r="L272" s="175"/>
      <c r="M272" s="175"/>
      <c r="N272" s="175"/>
      <c r="O272" s="175"/>
      <c r="P272" s="175"/>
      <c r="Q272" s="178"/>
      <c r="R272" s="178"/>
      <c r="S272" s="38" t="s">
        <v>1256</v>
      </c>
      <c r="T272" s="36" t="s">
        <v>896</v>
      </c>
      <c r="U272" s="36" t="s">
        <v>897</v>
      </c>
      <c r="V272" s="36" t="s">
        <v>898</v>
      </c>
      <c r="W272" s="36" t="s">
        <v>898</v>
      </c>
      <c r="X272" s="36" t="s">
        <v>898</v>
      </c>
      <c r="Y272" s="39" t="s">
        <v>1257</v>
      </c>
      <c r="Z272" s="160"/>
      <c r="AA272" s="160"/>
      <c r="AB272" s="157"/>
      <c r="AC272" s="154"/>
      <c r="AD272" s="151"/>
      <c r="AE272" s="145"/>
    </row>
    <row r="273" spans="1:31" ht="15.75" x14ac:dyDescent="0.2">
      <c r="A273" s="175"/>
      <c r="B273" s="175"/>
      <c r="C273" s="223"/>
      <c r="D273" s="136"/>
      <c r="E273" s="175"/>
      <c r="F273" s="181"/>
      <c r="G273" s="181"/>
      <c r="H273" s="34" t="s">
        <v>355</v>
      </c>
      <c r="I273" s="44">
        <v>13021.97</v>
      </c>
      <c r="J273" s="217"/>
      <c r="K273" s="175"/>
      <c r="L273" s="175"/>
      <c r="M273" s="175"/>
      <c r="N273" s="175"/>
      <c r="O273" s="175"/>
      <c r="P273" s="175"/>
      <c r="Q273" s="178"/>
      <c r="R273" s="178"/>
      <c r="S273" s="165" t="s">
        <v>650</v>
      </c>
      <c r="T273" s="166"/>
      <c r="U273" s="166"/>
      <c r="V273" s="166"/>
      <c r="W273" s="166"/>
      <c r="X273" s="167"/>
      <c r="Y273" s="144" t="s">
        <v>650</v>
      </c>
      <c r="Z273" s="160"/>
      <c r="AA273" s="160"/>
      <c r="AB273" s="157"/>
      <c r="AC273" s="154"/>
      <c r="AD273" s="151"/>
      <c r="AE273" s="145"/>
    </row>
    <row r="274" spans="1:31" ht="15.75" x14ac:dyDescent="0.2">
      <c r="A274" s="175"/>
      <c r="B274" s="175"/>
      <c r="C274" s="223" t="s">
        <v>555</v>
      </c>
      <c r="D274" s="136"/>
      <c r="E274" s="175"/>
      <c r="F274" s="181"/>
      <c r="G274" s="181"/>
      <c r="H274" s="34" t="s">
        <v>196</v>
      </c>
      <c r="I274" s="44">
        <v>507887.65</v>
      </c>
      <c r="J274" s="216" t="s">
        <v>14</v>
      </c>
      <c r="K274" s="175"/>
      <c r="L274" s="175"/>
      <c r="M274" s="175"/>
      <c r="N274" s="175"/>
      <c r="O274" s="175"/>
      <c r="P274" s="175"/>
      <c r="Q274" s="178"/>
      <c r="R274" s="178"/>
      <c r="S274" s="171"/>
      <c r="T274" s="172"/>
      <c r="U274" s="172"/>
      <c r="V274" s="172"/>
      <c r="W274" s="172"/>
      <c r="X274" s="173"/>
      <c r="Y274" s="145"/>
      <c r="Z274" s="160"/>
      <c r="AA274" s="160"/>
      <c r="AB274" s="157"/>
      <c r="AC274" s="154"/>
      <c r="AD274" s="151"/>
      <c r="AE274" s="145"/>
    </row>
    <row r="275" spans="1:31" ht="15.75" x14ac:dyDescent="0.2">
      <c r="A275" s="175"/>
      <c r="B275" s="175"/>
      <c r="C275" s="223"/>
      <c r="D275" s="136"/>
      <c r="E275" s="175"/>
      <c r="F275" s="181"/>
      <c r="G275" s="181"/>
      <c r="H275" s="34" t="s">
        <v>197</v>
      </c>
      <c r="I275" s="44">
        <v>132.72</v>
      </c>
      <c r="J275" s="175"/>
      <c r="K275" s="175"/>
      <c r="L275" s="175"/>
      <c r="M275" s="175"/>
      <c r="N275" s="175"/>
      <c r="O275" s="175"/>
      <c r="P275" s="175"/>
      <c r="Q275" s="178"/>
      <c r="R275" s="178"/>
      <c r="S275" s="171"/>
      <c r="T275" s="172"/>
      <c r="U275" s="172"/>
      <c r="V275" s="172"/>
      <c r="W275" s="172"/>
      <c r="X275" s="173"/>
      <c r="Y275" s="145"/>
      <c r="Z275" s="160"/>
      <c r="AA275" s="160"/>
      <c r="AB275" s="157"/>
      <c r="AC275" s="154"/>
      <c r="AD275" s="151"/>
      <c r="AE275" s="145"/>
    </row>
    <row r="276" spans="1:31" ht="15.75" x14ac:dyDescent="0.2">
      <c r="A276" s="175"/>
      <c r="B276" s="175"/>
      <c r="C276" s="223"/>
      <c r="D276" s="136"/>
      <c r="E276" s="175"/>
      <c r="F276" s="181"/>
      <c r="G276" s="181"/>
      <c r="H276" s="34" t="s">
        <v>199</v>
      </c>
      <c r="I276" s="44">
        <v>132180.70000000001</v>
      </c>
      <c r="J276" s="217"/>
      <c r="K276" s="175"/>
      <c r="L276" s="175"/>
      <c r="M276" s="175"/>
      <c r="N276" s="175"/>
      <c r="O276" s="175"/>
      <c r="P276" s="175"/>
      <c r="Q276" s="178"/>
      <c r="R276" s="178"/>
      <c r="S276" s="168"/>
      <c r="T276" s="169"/>
      <c r="U276" s="169"/>
      <c r="V276" s="169"/>
      <c r="W276" s="169"/>
      <c r="X276" s="170"/>
      <c r="Y276" s="146"/>
      <c r="Z276" s="160"/>
      <c r="AA276" s="160"/>
      <c r="AB276" s="157"/>
      <c r="AC276" s="154"/>
      <c r="AD276" s="151"/>
      <c r="AE276" s="145"/>
    </row>
    <row r="277" spans="1:31" ht="31.5" x14ac:dyDescent="0.2">
      <c r="A277" s="175"/>
      <c r="B277" s="175"/>
      <c r="C277" s="67" t="s">
        <v>566</v>
      </c>
      <c r="D277" s="136"/>
      <c r="E277" s="175"/>
      <c r="F277" s="181"/>
      <c r="G277" s="181"/>
      <c r="H277" s="34" t="s">
        <v>230</v>
      </c>
      <c r="I277" s="44">
        <v>964601.06</v>
      </c>
      <c r="J277" s="92" t="s">
        <v>16</v>
      </c>
      <c r="K277" s="175"/>
      <c r="L277" s="175"/>
      <c r="M277" s="175"/>
      <c r="N277" s="175"/>
      <c r="O277" s="175"/>
      <c r="P277" s="175"/>
      <c r="Q277" s="178"/>
      <c r="R277" s="178"/>
      <c r="S277" s="38" t="s">
        <v>1055</v>
      </c>
      <c r="T277" s="36" t="s">
        <v>650</v>
      </c>
      <c r="U277" s="36">
        <v>180</v>
      </c>
      <c r="V277" s="36">
        <v>130</v>
      </c>
      <c r="W277" s="36">
        <v>140</v>
      </c>
      <c r="X277" s="36">
        <v>150</v>
      </c>
      <c r="Y277" s="39">
        <v>54</v>
      </c>
      <c r="Z277" s="160"/>
      <c r="AA277" s="160"/>
      <c r="AB277" s="157"/>
      <c r="AC277" s="154"/>
      <c r="AD277" s="151"/>
      <c r="AE277" s="145"/>
    </row>
    <row r="278" spans="1:31" ht="63" x14ac:dyDescent="0.2">
      <c r="A278" s="175"/>
      <c r="B278" s="175"/>
      <c r="C278" s="67" t="s">
        <v>556</v>
      </c>
      <c r="D278" s="136"/>
      <c r="E278" s="175"/>
      <c r="F278" s="181"/>
      <c r="G278" s="181"/>
      <c r="H278" s="34" t="s">
        <v>205</v>
      </c>
      <c r="I278" s="44">
        <v>212089.12</v>
      </c>
      <c r="J278" s="92" t="s">
        <v>14</v>
      </c>
      <c r="K278" s="175"/>
      <c r="L278" s="175"/>
      <c r="M278" s="175"/>
      <c r="N278" s="175"/>
      <c r="O278" s="175"/>
      <c r="P278" s="175"/>
      <c r="Q278" s="178"/>
      <c r="R278" s="178"/>
      <c r="S278" s="165" t="s">
        <v>650</v>
      </c>
      <c r="T278" s="166"/>
      <c r="U278" s="166"/>
      <c r="V278" s="166"/>
      <c r="W278" s="166"/>
      <c r="X278" s="167"/>
      <c r="Y278" s="144" t="s">
        <v>650</v>
      </c>
      <c r="Z278" s="160"/>
      <c r="AA278" s="160"/>
      <c r="AB278" s="157"/>
      <c r="AC278" s="154"/>
      <c r="AD278" s="151"/>
      <c r="AE278" s="145"/>
    </row>
    <row r="279" spans="1:31" ht="15.75" x14ac:dyDescent="0.2">
      <c r="A279" s="175"/>
      <c r="B279" s="175"/>
      <c r="C279" s="223" t="s">
        <v>583</v>
      </c>
      <c r="D279" s="136"/>
      <c r="E279" s="175"/>
      <c r="F279" s="181"/>
      <c r="G279" s="181"/>
      <c r="H279" s="34" t="s">
        <v>305</v>
      </c>
      <c r="I279" s="44">
        <v>2389.0100000000002</v>
      </c>
      <c r="J279" s="216" t="s">
        <v>17</v>
      </c>
      <c r="K279" s="175"/>
      <c r="L279" s="175"/>
      <c r="M279" s="175"/>
      <c r="N279" s="175"/>
      <c r="O279" s="175"/>
      <c r="P279" s="175"/>
      <c r="Q279" s="178"/>
      <c r="R279" s="178"/>
      <c r="S279" s="168"/>
      <c r="T279" s="169"/>
      <c r="U279" s="169"/>
      <c r="V279" s="169"/>
      <c r="W279" s="169"/>
      <c r="X279" s="170"/>
      <c r="Y279" s="146"/>
      <c r="Z279" s="160"/>
      <c r="AA279" s="160"/>
      <c r="AB279" s="157"/>
      <c r="AC279" s="154"/>
      <c r="AD279" s="151"/>
      <c r="AE279" s="145"/>
    </row>
    <row r="280" spans="1:31" ht="31.5" x14ac:dyDescent="0.2">
      <c r="A280" s="175"/>
      <c r="B280" s="175"/>
      <c r="C280" s="223"/>
      <c r="D280" s="136"/>
      <c r="E280" s="175"/>
      <c r="F280" s="181"/>
      <c r="G280" s="181"/>
      <c r="H280" s="34" t="s">
        <v>306</v>
      </c>
      <c r="I280" s="44">
        <v>248725.26</v>
      </c>
      <c r="J280" s="175"/>
      <c r="K280" s="175"/>
      <c r="L280" s="175"/>
      <c r="M280" s="175"/>
      <c r="N280" s="175"/>
      <c r="O280" s="175"/>
      <c r="P280" s="175"/>
      <c r="Q280" s="178"/>
      <c r="R280" s="178"/>
      <c r="S280" s="38" t="s">
        <v>677</v>
      </c>
      <c r="T280" s="36" t="s">
        <v>650</v>
      </c>
      <c r="U280" s="36">
        <v>2</v>
      </c>
      <c r="V280" s="36">
        <v>7</v>
      </c>
      <c r="W280" s="36">
        <v>10</v>
      </c>
      <c r="X280" s="36">
        <v>10</v>
      </c>
      <c r="Y280" s="39">
        <v>2</v>
      </c>
      <c r="Z280" s="160"/>
      <c r="AA280" s="160"/>
      <c r="AB280" s="157"/>
      <c r="AC280" s="154"/>
      <c r="AD280" s="151"/>
      <c r="AE280" s="145"/>
    </row>
    <row r="281" spans="1:31" ht="31.5" x14ac:dyDescent="0.2">
      <c r="A281" s="175"/>
      <c r="B281" s="175"/>
      <c r="C281" s="223"/>
      <c r="D281" s="136"/>
      <c r="E281" s="175"/>
      <c r="F281" s="181"/>
      <c r="G281" s="181"/>
      <c r="H281" s="34" t="s">
        <v>307</v>
      </c>
      <c r="I281" s="44">
        <v>13218.07</v>
      </c>
      <c r="J281" s="175"/>
      <c r="K281" s="175"/>
      <c r="L281" s="175"/>
      <c r="M281" s="175"/>
      <c r="N281" s="175"/>
      <c r="O281" s="175"/>
      <c r="P281" s="175"/>
      <c r="Q281" s="178"/>
      <c r="R281" s="178"/>
      <c r="S281" s="38" t="s">
        <v>1162</v>
      </c>
      <c r="T281" s="36" t="s">
        <v>650</v>
      </c>
      <c r="U281" s="36">
        <v>2</v>
      </c>
      <c r="V281" s="36">
        <v>3</v>
      </c>
      <c r="W281" s="36">
        <v>3</v>
      </c>
      <c r="X281" s="36">
        <v>3</v>
      </c>
      <c r="Y281" s="39">
        <v>2</v>
      </c>
      <c r="Z281" s="160"/>
      <c r="AA281" s="160"/>
      <c r="AB281" s="157"/>
      <c r="AC281" s="154"/>
      <c r="AD281" s="151"/>
      <c r="AE281" s="145"/>
    </row>
    <row r="282" spans="1:31" ht="15.75" x14ac:dyDescent="0.2">
      <c r="A282" s="175"/>
      <c r="B282" s="175"/>
      <c r="C282" s="223"/>
      <c r="D282" s="136"/>
      <c r="E282" s="175"/>
      <c r="F282" s="181"/>
      <c r="G282" s="181"/>
      <c r="H282" s="34" t="s">
        <v>308</v>
      </c>
      <c r="I282" s="44">
        <v>108808.18</v>
      </c>
      <c r="J282" s="175"/>
      <c r="K282" s="175"/>
      <c r="L282" s="175"/>
      <c r="M282" s="175"/>
      <c r="N282" s="175"/>
      <c r="O282" s="175"/>
      <c r="P282" s="175"/>
      <c r="Q282" s="178"/>
      <c r="R282" s="178"/>
      <c r="S282" s="38" t="s">
        <v>1163</v>
      </c>
      <c r="T282" s="36" t="s">
        <v>650</v>
      </c>
      <c r="U282" s="36">
        <v>1</v>
      </c>
      <c r="V282" s="36">
        <v>1</v>
      </c>
      <c r="W282" s="36">
        <v>1</v>
      </c>
      <c r="X282" s="36">
        <v>1</v>
      </c>
      <c r="Y282" s="39">
        <v>1</v>
      </c>
      <c r="Z282" s="160"/>
      <c r="AA282" s="160"/>
      <c r="AB282" s="157"/>
      <c r="AC282" s="154"/>
      <c r="AD282" s="151"/>
      <c r="AE282" s="145"/>
    </row>
    <row r="283" spans="1:31" ht="31.5" x14ac:dyDescent="0.2">
      <c r="A283" s="175"/>
      <c r="B283" s="175"/>
      <c r="C283" s="223" t="s">
        <v>585</v>
      </c>
      <c r="D283" s="136"/>
      <c r="E283" s="175"/>
      <c r="F283" s="181"/>
      <c r="G283" s="181"/>
      <c r="H283" s="34" t="s">
        <v>328</v>
      </c>
      <c r="I283" s="44">
        <v>257538.08000000002</v>
      </c>
      <c r="J283" s="175"/>
      <c r="K283" s="175"/>
      <c r="L283" s="175"/>
      <c r="M283" s="175"/>
      <c r="N283" s="175"/>
      <c r="O283" s="175"/>
      <c r="P283" s="175"/>
      <c r="Q283" s="178"/>
      <c r="R283" s="178"/>
      <c r="S283" s="38" t="s">
        <v>677</v>
      </c>
      <c r="T283" s="36" t="s">
        <v>650</v>
      </c>
      <c r="U283" s="36">
        <v>21</v>
      </c>
      <c r="V283" s="36">
        <v>25</v>
      </c>
      <c r="W283" s="36">
        <v>25</v>
      </c>
      <c r="X283" s="36">
        <v>25</v>
      </c>
      <c r="Y283" s="39">
        <v>21</v>
      </c>
      <c r="Z283" s="160"/>
      <c r="AA283" s="160"/>
      <c r="AB283" s="157"/>
      <c r="AC283" s="154"/>
      <c r="AD283" s="151"/>
      <c r="AE283" s="145"/>
    </row>
    <row r="284" spans="1:31" ht="31.5" x14ac:dyDescent="0.2">
      <c r="A284" s="175"/>
      <c r="B284" s="175"/>
      <c r="C284" s="223"/>
      <c r="D284" s="136"/>
      <c r="E284" s="175"/>
      <c r="F284" s="181"/>
      <c r="G284" s="181"/>
      <c r="H284" s="34" t="s">
        <v>329</v>
      </c>
      <c r="I284" s="44">
        <v>53172.28</v>
      </c>
      <c r="J284" s="175"/>
      <c r="K284" s="175"/>
      <c r="L284" s="175"/>
      <c r="M284" s="175"/>
      <c r="N284" s="175"/>
      <c r="O284" s="175"/>
      <c r="P284" s="175"/>
      <c r="Q284" s="178"/>
      <c r="R284" s="178"/>
      <c r="S284" s="38" t="s">
        <v>1164</v>
      </c>
      <c r="T284" s="36" t="s">
        <v>650</v>
      </c>
      <c r="U284" s="76">
        <v>1</v>
      </c>
      <c r="V284" s="76">
        <v>1</v>
      </c>
      <c r="W284" s="76">
        <v>1</v>
      </c>
      <c r="X284" s="76">
        <v>1</v>
      </c>
      <c r="Y284" s="77">
        <v>1</v>
      </c>
      <c r="Z284" s="160"/>
      <c r="AA284" s="160"/>
      <c r="AB284" s="157"/>
      <c r="AC284" s="154"/>
      <c r="AD284" s="151"/>
      <c r="AE284" s="145"/>
    </row>
    <row r="285" spans="1:31" ht="31.5" customHeight="1" x14ac:dyDescent="0.2">
      <c r="A285" s="175"/>
      <c r="B285" s="175"/>
      <c r="C285" s="223"/>
      <c r="D285" s="136"/>
      <c r="E285" s="175"/>
      <c r="F285" s="181"/>
      <c r="G285" s="181"/>
      <c r="H285" s="34" t="s">
        <v>330</v>
      </c>
      <c r="I285" s="44">
        <v>54317.82</v>
      </c>
      <c r="J285" s="175"/>
      <c r="K285" s="175"/>
      <c r="L285" s="175"/>
      <c r="M285" s="175"/>
      <c r="N285" s="175"/>
      <c r="O285" s="175"/>
      <c r="P285" s="175"/>
      <c r="Q285" s="178"/>
      <c r="R285" s="178"/>
      <c r="S285" s="38" t="s">
        <v>1142</v>
      </c>
      <c r="T285" s="36" t="s">
        <v>650</v>
      </c>
      <c r="U285" s="36">
        <v>45</v>
      </c>
      <c r="V285" s="36">
        <v>82</v>
      </c>
      <c r="W285" s="36">
        <v>82</v>
      </c>
      <c r="X285" s="36">
        <v>82</v>
      </c>
      <c r="Y285" s="39">
        <v>40</v>
      </c>
      <c r="Z285" s="160"/>
      <c r="AA285" s="160"/>
      <c r="AB285" s="157"/>
      <c r="AC285" s="154"/>
      <c r="AD285" s="151"/>
      <c r="AE285" s="145"/>
    </row>
    <row r="286" spans="1:31" ht="31.5" x14ac:dyDescent="0.2">
      <c r="A286" s="175"/>
      <c r="B286" s="175"/>
      <c r="C286" s="223"/>
      <c r="D286" s="136"/>
      <c r="E286" s="175"/>
      <c r="F286" s="181"/>
      <c r="G286" s="181"/>
      <c r="H286" s="34" t="s">
        <v>459</v>
      </c>
      <c r="I286" s="44">
        <v>13379.86</v>
      </c>
      <c r="J286" s="175"/>
      <c r="K286" s="175"/>
      <c r="L286" s="175"/>
      <c r="M286" s="175"/>
      <c r="N286" s="175"/>
      <c r="O286" s="175"/>
      <c r="P286" s="175"/>
      <c r="Q286" s="178"/>
      <c r="R286" s="178"/>
      <c r="S286" s="38" t="s">
        <v>1165</v>
      </c>
      <c r="T286" s="36" t="s">
        <v>650</v>
      </c>
      <c r="U286" s="76">
        <v>1</v>
      </c>
      <c r="V286" s="76">
        <v>1</v>
      </c>
      <c r="W286" s="76">
        <v>1</v>
      </c>
      <c r="X286" s="76">
        <v>1</v>
      </c>
      <c r="Y286" s="77">
        <v>1</v>
      </c>
      <c r="Z286" s="160"/>
      <c r="AA286" s="160"/>
      <c r="AB286" s="157"/>
      <c r="AC286" s="154"/>
      <c r="AD286" s="151"/>
      <c r="AE286" s="145"/>
    </row>
    <row r="287" spans="1:31" ht="31.5" x14ac:dyDescent="0.2">
      <c r="A287" s="175"/>
      <c r="B287" s="175"/>
      <c r="C287" s="223"/>
      <c r="D287" s="136"/>
      <c r="E287" s="175"/>
      <c r="F287" s="181"/>
      <c r="G287" s="181"/>
      <c r="H287" s="34" t="s">
        <v>460</v>
      </c>
      <c r="I287" s="44">
        <v>57792.79</v>
      </c>
      <c r="J287" s="175"/>
      <c r="K287" s="175"/>
      <c r="L287" s="175"/>
      <c r="M287" s="175"/>
      <c r="N287" s="175"/>
      <c r="O287" s="175"/>
      <c r="P287" s="175"/>
      <c r="Q287" s="178"/>
      <c r="R287" s="178"/>
      <c r="S287" s="38" t="s">
        <v>1166</v>
      </c>
      <c r="T287" s="36" t="s">
        <v>650</v>
      </c>
      <c r="U287" s="76">
        <v>1</v>
      </c>
      <c r="V287" s="76">
        <v>1</v>
      </c>
      <c r="W287" s="76">
        <v>1</v>
      </c>
      <c r="X287" s="76">
        <v>1</v>
      </c>
      <c r="Y287" s="77">
        <v>1</v>
      </c>
      <c r="Z287" s="160"/>
      <c r="AA287" s="160"/>
      <c r="AB287" s="157"/>
      <c r="AC287" s="154"/>
      <c r="AD287" s="151"/>
      <c r="AE287" s="145"/>
    </row>
    <row r="288" spans="1:31" ht="15.75" x14ac:dyDescent="0.2">
      <c r="A288" s="175"/>
      <c r="B288" s="175"/>
      <c r="C288" s="223"/>
      <c r="D288" s="136"/>
      <c r="E288" s="175"/>
      <c r="F288" s="181"/>
      <c r="G288" s="181"/>
      <c r="H288" s="34" t="s">
        <v>462</v>
      </c>
      <c r="I288" s="44">
        <v>929.04</v>
      </c>
      <c r="J288" s="175"/>
      <c r="K288" s="175"/>
      <c r="L288" s="175"/>
      <c r="M288" s="175"/>
      <c r="N288" s="175"/>
      <c r="O288" s="175"/>
      <c r="P288" s="175"/>
      <c r="Q288" s="178"/>
      <c r="R288" s="178"/>
      <c r="S288" s="162" t="s">
        <v>650</v>
      </c>
      <c r="T288" s="163"/>
      <c r="U288" s="163"/>
      <c r="V288" s="163"/>
      <c r="W288" s="163"/>
      <c r="X288" s="164"/>
      <c r="Y288" s="39" t="s">
        <v>650</v>
      </c>
      <c r="Z288" s="160"/>
      <c r="AA288" s="160"/>
      <c r="AB288" s="157"/>
      <c r="AC288" s="154"/>
      <c r="AD288" s="151"/>
      <c r="AE288" s="145"/>
    </row>
    <row r="289" spans="1:31" ht="31.5" x14ac:dyDescent="0.2">
      <c r="A289" s="175"/>
      <c r="B289" s="175"/>
      <c r="C289" s="223"/>
      <c r="D289" s="136"/>
      <c r="E289" s="175"/>
      <c r="F289" s="181"/>
      <c r="G289" s="181"/>
      <c r="H289" s="34" t="s">
        <v>463</v>
      </c>
      <c r="I289" s="44">
        <v>28726.73</v>
      </c>
      <c r="J289" s="175"/>
      <c r="K289" s="175"/>
      <c r="L289" s="175"/>
      <c r="M289" s="175"/>
      <c r="N289" s="175"/>
      <c r="O289" s="175"/>
      <c r="P289" s="175"/>
      <c r="Q289" s="178"/>
      <c r="R289" s="178"/>
      <c r="S289" s="38" t="s">
        <v>1167</v>
      </c>
      <c r="T289" s="36" t="s">
        <v>650</v>
      </c>
      <c r="U289" s="76">
        <v>1</v>
      </c>
      <c r="V289" s="76">
        <v>1</v>
      </c>
      <c r="W289" s="76">
        <v>1</v>
      </c>
      <c r="X289" s="76">
        <v>1</v>
      </c>
      <c r="Y289" s="77">
        <v>1</v>
      </c>
      <c r="Z289" s="160"/>
      <c r="AA289" s="160"/>
      <c r="AB289" s="157"/>
      <c r="AC289" s="154"/>
      <c r="AD289" s="151"/>
      <c r="AE289" s="145"/>
    </row>
    <row r="290" spans="1:31" ht="31.5" x14ac:dyDescent="0.2">
      <c r="A290" s="175"/>
      <c r="B290" s="175"/>
      <c r="C290" s="223"/>
      <c r="D290" s="136"/>
      <c r="E290" s="175"/>
      <c r="F290" s="181"/>
      <c r="G290" s="181"/>
      <c r="H290" s="34" t="s">
        <v>466</v>
      </c>
      <c r="I290" s="44">
        <v>59700</v>
      </c>
      <c r="J290" s="175"/>
      <c r="K290" s="175"/>
      <c r="L290" s="175"/>
      <c r="M290" s="175"/>
      <c r="N290" s="175"/>
      <c r="O290" s="175"/>
      <c r="P290" s="175"/>
      <c r="Q290" s="178"/>
      <c r="R290" s="178"/>
      <c r="S290" s="38" t="s">
        <v>1168</v>
      </c>
      <c r="T290" s="36" t="s">
        <v>650</v>
      </c>
      <c r="U290" s="36">
        <v>0</v>
      </c>
      <c r="V290" s="36">
        <v>1</v>
      </c>
      <c r="W290" s="36">
        <v>0</v>
      </c>
      <c r="X290" s="36">
        <v>0</v>
      </c>
      <c r="Y290" s="39" t="s">
        <v>1246</v>
      </c>
      <c r="Z290" s="160"/>
      <c r="AA290" s="160"/>
      <c r="AB290" s="157"/>
      <c r="AC290" s="154"/>
      <c r="AD290" s="151"/>
      <c r="AE290" s="145"/>
    </row>
    <row r="291" spans="1:31" ht="63" x14ac:dyDescent="0.2">
      <c r="A291" s="175"/>
      <c r="B291" s="175"/>
      <c r="C291" s="67" t="s">
        <v>586</v>
      </c>
      <c r="D291" s="136"/>
      <c r="E291" s="175"/>
      <c r="F291" s="181"/>
      <c r="G291" s="181"/>
      <c r="H291" s="34" t="s">
        <v>340</v>
      </c>
      <c r="I291" s="44">
        <v>994800</v>
      </c>
      <c r="J291" s="175"/>
      <c r="K291" s="175"/>
      <c r="L291" s="175"/>
      <c r="M291" s="175"/>
      <c r="N291" s="175"/>
      <c r="O291" s="175"/>
      <c r="P291" s="175"/>
      <c r="Q291" s="178"/>
      <c r="R291" s="178"/>
      <c r="S291" s="162" t="s">
        <v>650</v>
      </c>
      <c r="T291" s="163"/>
      <c r="U291" s="163"/>
      <c r="V291" s="163"/>
      <c r="W291" s="163"/>
      <c r="X291" s="164"/>
      <c r="Y291" s="39" t="s">
        <v>650</v>
      </c>
      <c r="Z291" s="160"/>
      <c r="AA291" s="160"/>
      <c r="AB291" s="157"/>
      <c r="AC291" s="154"/>
      <c r="AD291" s="151"/>
      <c r="AE291" s="145"/>
    </row>
    <row r="292" spans="1:31" ht="78.75" x14ac:dyDescent="0.2">
      <c r="A292" s="175"/>
      <c r="B292" s="175"/>
      <c r="C292" s="223" t="s">
        <v>588</v>
      </c>
      <c r="D292" s="136"/>
      <c r="E292" s="175"/>
      <c r="F292" s="181"/>
      <c r="G292" s="181"/>
      <c r="H292" s="34" t="s">
        <v>346</v>
      </c>
      <c r="I292" s="44">
        <v>3467440.73</v>
      </c>
      <c r="J292" s="175"/>
      <c r="K292" s="175"/>
      <c r="L292" s="175"/>
      <c r="M292" s="175"/>
      <c r="N292" s="175"/>
      <c r="O292" s="175"/>
      <c r="P292" s="175"/>
      <c r="Q292" s="178"/>
      <c r="R292" s="178"/>
      <c r="S292" s="38" t="s">
        <v>1258</v>
      </c>
      <c r="T292" s="36" t="s">
        <v>650</v>
      </c>
      <c r="U292" s="36" t="s">
        <v>1259</v>
      </c>
      <c r="V292" s="36">
        <v>2</v>
      </c>
      <c r="W292" s="36">
        <v>2</v>
      </c>
      <c r="X292" s="36">
        <v>2</v>
      </c>
      <c r="Y292" s="39" t="s">
        <v>1260</v>
      </c>
      <c r="Z292" s="160"/>
      <c r="AA292" s="160"/>
      <c r="AB292" s="157"/>
      <c r="AC292" s="154"/>
      <c r="AD292" s="151"/>
      <c r="AE292" s="145"/>
    </row>
    <row r="293" spans="1:31" ht="15.75" x14ac:dyDescent="0.2">
      <c r="A293" s="175"/>
      <c r="B293" s="175"/>
      <c r="C293" s="223"/>
      <c r="D293" s="136"/>
      <c r="E293" s="175"/>
      <c r="F293" s="181"/>
      <c r="G293" s="181"/>
      <c r="H293" s="34" t="s">
        <v>347</v>
      </c>
      <c r="I293" s="44">
        <v>981500</v>
      </c>
      <c r="J293" s="217"/>
      <c r="K293" s="175"/>
      <c r="L293" s="175"/>
      <c r="M293" s="175"/>
      <c r="N293" s="175"/>
      <c r="O293" s="175"/>
      <c r="P293" s="175"/>
      <c r="Q293" s="178"/>
      <c r="R293" s="178"/>
      <c r="S293" s="162" t="s">
        <v>650</v>
      </c>
      <c r="T293" s="163"/>
      <c r="U293" s="164"/>
      <c r="V293" s="76">
        <v>1</v>
      </c>
      <c r="W293" s="76">
        <v>1</v>
      </c>
      <c r="X293" s="76">
        <v>1</v>
      </c>
      <c r="Y293" s="39" t="s">
        <v>650</v>
      </c>
      <c r="Z293" s="160"/>
      <c r="AA293" s="160"/>
      <c r="AB293" s="157"/>
      <c r="AC293" s="154"/>
      <c r="AD293" s="151"/>
      <c r="AE293" s="145"/>
    </row>
    <row r="294" spans="1:31" ht="47.25" x14ac:dyDescent="0.2">
      <c r="A294" s="175"/>
      <c r="B294" s="175"/>
      <c r="C294" s="67" t="s">
        <v>519</v>
      </c>
      <c r="D294" s="136"/>
      <c r="E294" s="175"/>
      <c r="F294" s="181"/>
      <c r="G294" s="181"/>
      <c r="H294" s="34" t="s">
        <v>98</v>
      </c>
      <c r="I294" s="44">
        <v>61163.12</v>
      </c>
      <c r="J294" s="216" t="s">
        <v>8</v>
      </c>
      <c r="K294" s="175"/>
      <c r="L294" s="175"/>
      <c r="M294" s="175"/>
      <c r="N294" s="175"/>
      <c r="O294" s="175"/>
      <c r="P294" s="175"/>
      <c r="Q294" s="178"/>
      <c r="R294" s="178"/>
      <c r="S294" s="38" t="s">
        <v>1169</v>
      </c>
      <c r="T294" s="36" t="s">
        <v>650</v>
      </c>
      <c r="U294" s="36">
        <v>6</v>
      </c>
      <c r="V294" s="36">
        <v>7</v>
      </c>
      <c r="W294" s="36">
        <v>7</v>
      </c>
      <c r="X294" s="36">
        <v>7</v>
      </c>
      <c r="Y294" s="39">
        <v>6</v>
      </c>
      <c r="Z294" s="160"/>
      <c r="AA294" s="160"/>
      <c r="AB294" s="157"/>
      <c r="AC294" s="154"/>
      <c r="AD294" s="151"/>
      <c r="AE294" s="145"/>
    </row>
    <row r="295" spans="1:31" ht="63" x14ac:dyDescent="0.2">
      <c r="A295" s="175"/>
      <c r="B295" s="175"/>
      <c r="C295" s="67" t="s">
        <v>526</v>
      </c>
      <c r="D295" s="136"/>
      <c r="E295" s="175"/>
      <c r="F295" s="181"/>
      <c r="G295" s="181"/>
      <c r="H295" s="34" t="s">
        <v>376</v>
      </c>
      <c r="I295" s="44">
        <v>1048017.8200000001</v>
      </c>
      <c r="J295" s="175"/>
      <c r="K295" s="175"/>
      <c r="L295" s="175"/>
      <c r="M295" s="175"/>
      <c r="N295" s="175"/>
      <c r="O295" s="175"/>
      <c r="P295" s="175"/>
      <c r="Q295" s="178"/>
      <c r="R295" s="178"/>
      <c r="S295" s="162" t="s">
        <v>650</v>
      </c>
      <c r="T295" s="163"/>
      <c r="U295" s="163"/>
      <c r="V295" s="163"/>
      <c r="W295" s="163"/>
      <c r="X295" s="164"/>
      <c r="Y295" s="39" t="s">
        <v>650</v>
      </c>
      <c r="Z295" s="160"/>
      <c r="AA295" s="160"/>
      <c r="AB295" s="157"/>
      <c r="AC295" s="154"/>
      <c r="AD295" s="151"/>
      <c r="AE295" s="145"/>
    </row>
    <row r="296" spans="1:31" ht="31.5" x14ac:dyDescent="0.2">
      <c r="A296" s="175"/>
      <c r="B296" s="175"/>
      <c r="C296" s="79" t="s">
        <v>530</v>
      </c>
      <c r="D296" s="137"/>
      <c r="E296" s="176"/>
      <c r="F296" s="182"/>
      <c r="G296" s="182"/>
      <c r="H296" s="49" t="s">
        <v>120</v>
      </c>
      <c r="I296" s="50">
        <v>207477.53</v>
      </c>
      <c r="J296" s="176"/>
      <c r="K296" s="176"/>
      <c r="L296" s="176"/>
      <c r="M296" s="176"/>
      <c r="N296" s="176"/>
      <c r="O296" s="176"/>
      <c r="P296" s="176"/>
      <c r="Q296" s="179"/>
      <c r="R296" s="179"/>
      <c r="S296" s="38" t="s">
        <v>1170</v>
      </c>
      <c r="T296" s="36" t="s">
        <v>650</v>
      </c>
      <c r="U296" s="36">
        <v>50</v>
      </c>
      <c r="V296" s="36">
        <v>50</v>
      </c>
      <c r="W296" s="36">
        <v>50</v>
      </c>
      <c r="X296" s="36">
        <v>50</v>
      </c>
      <c r="Y296" s="39">
        <v>43</v>
      </c>
      <c r="Z296" s="161"/>
      <c r="AA296" s="161"/>
      <c r="AB296" s="158"/>
      <c r="AC296" s="155"/>
      <c r="AD296" s="152"/>
      <c r="AE296" s="146"/>
    </row>
    <row r="297" spans="1:31" ht="31.5" x14ac:dyDescent="0.2">
      <c r="A297" s="175"/>
      <c r="B297" s="175"/>
      <c r="C297" s="78" t="s">
        <v>557</v>
      </c>
      <c r="D297" s="135" t="s">
        <v>742</v>
      </c>
      <c r="E297" s="174" t="s">
        <v>899</v>
      </c>
      <c r="F297" s="180" t="e">
        <f>G297*Y4</f>
        <v>#VALUE!</v>
      </c>
      <c r="G297" s="180">
        <f>SUM(I297:I299)</f>
        <v>259800.96000000002</v>
      </c>
      <c r="H297" s="61" t="s">
        <v>409</v>
      </c>
      <c r="I297" s="35">
        <v>102544.56</v>
      </c>
      <c r="J297" s="174" t="s">
        <v>15</v>
      </c>
      <c r="K297" s="174" t="s">
        <v>794</v>
      </c>
      <c r="L297" s="174" t="s">
        <v>637</v>
      </c>
      <c r="M297" s="174" t="s">
        <v>650</v>
      </c>
      <c r="N297" s="174" t="s">
        <v>642</v>
      </c>
      <c r="O297" s="174" t="s">
        <v>642</v>
      </c>
      <c r="P297" s="174" t="s">
        <v>1057</v>
      </c>
      <c r="Q297" s="177">
        <v>45992</v>
      </c>
      <c r="R297" s="177">
        <v>45992</v>
      </c>
      <c r="S297" s="165" t="s">
        <v>650</v>
      </c>
      <c r="T297" s="166"/>
      <c r="U297" s="167"/>
      <c r="V297" s="85"/>
      <c r="W297" s="85"/>
      <c r="X297" s="85"/>
      <c r="Y297" s="144" t="s">
        <v>650</v>
      </c>
      <c r="Z297" s="159">
        <f>SUM('[1]Provedbeni program'!$W$294:$W$296)</f>
        <v>47196.619999999995</v>
      </c>
      <c r="AA297" s="159">
        <f>Z297*7.5345</f>
        <v>355602.93338999996</v>
      </c>
      <c r="AB297" s="156" t="s">
        <v>638</v>
      </c>
      <c r="AC297" s="153" t="s">
        <v>1216</v>
      </c>
      <c r="AD297" s="150" t="s">
        <v>1215</v>
      </c>
      <c r="AE297" s="144" t="s">
        <v>1287</v>
      </c>
    </row>
    <row r="298" spans="1:31" ht="15.75" x14ac:dyDescent="0.2">
      <c r="A298" s="175"/>
      <c r="B298" s="175"/>
      <c r="C298" s="67" t="s">
        <v>558</v>
      </c>
      <c r="D298" s="136"/>
      <c r="E298" s="175"/>
      <c r="F298" s="181"/>
      <c r="G298" s="181"/>
      <c r="H298" s="34" t="s">
        <v>411</v>
      </c>
      <c r="I298" s="44">
        <v>21899.26</v>
      </c>
      <c r="J298" s="217"/>
      <c r="K298" s="175"/>
      <c r="L298" s="175"/>
      <c r="M298" s="175"/>
      <c r="N298" s="175"/>
      <c r="O298" s="175"/>
      <c r="P298" s="175"/>
      <c r="Q298" s="178"/>
      <c r="R298" s="178"/>
      <c r="S298" s="168"/>
      <c r="T298" s="169"/>
      <c r="U298" s="170"/>
      <c r="V298" s="85"/>
      <c r="W298" s="85"/>
      <c r="X298" s="85"/>
      <c r="Y298" s="146"/>
      <c r="Z298" s="160"/>
      <c r="AA298" s="160"/>
      <c r="AB298" s="157"/>
      <c r="AC298" s="154"/>
      <c r="AD298" s="151"/>
      <c r="AE298" s="145"/>
    </row>
    <row r="299" spans="1:31" ht="47.25" x14ac:dyDescent="0.2">
      <c r="A299" s="176"/>
      <c r="B299" s="176"/>
      <c r="C299" s="79" t="s">
        <v>520</v>
      </c>
      <c r="D299" s="137"/>
      <c r="E299" s="176"/>
      <c r="F299" s="182"/>
      <c r="G299" s="182"/>
      <c r="H299" s="49" t="s">
        <v>102</v>
      </c>
      <c r="I299" s="50">
        <v>135357.14000000001</v>
      </c>
      <c r="J299" s="80" t="s">
        <v>8</v>
      </c>
      <c r="K299" s="176"/>
      <c r="L299" s="176"/>
      <c r="M299" s="176"/>
      <c r="N299" s="176"/>
      <c r="O299" s="176"/>
      <c r="P299" s="176"/>
      <c r="Q299" s="179"/>
      <c r="R299" s="179"/>
      <c r="S299" s="38" t="s">
        <v>1056</v>
      </c>
      <c r="T299" s="36" t="s">
        <v>650</v>
      </c>
      <c r="U299" s="36">
        <v>9</v>
      </c>
      <c r="V299" s="36">
        <v>13</v>
      </c>
      <c r="W299" s="36">
        <v>18</v>
      </c>
      <c r="X299" s="36">
        <v>20</v>
      </c>
      <c r="Y299" s="39">
        <v>9</v>
      </c>
      <c r="Z299" s="161"/>
      <c r="AA299" s="161"/>
      <c r="AB299" s="158"/>
      <c r="AC299" s="155"/>
      <c r="AD299" s="152"/>
      <c r="AE299" s="146"/>
    </row>
    <row r="300" spans="1:31" ht="15.75" x14ac:dyDescent="0.2">
      <c r="A300" s="174" t="s">
        <v>1312</v>
      </c>
      <c r="B300" s="174" t="s">
        <v>1313</v>
      </c>
      <c r="C300" s="218" t="s">
        <v>30</v>
      </c>
      <c r="D300" s="135" t="s">
        <v>743</v>
      </c>
      <c r="E300" s="174" t="s">
        <v>900</v>
      </c>
      <c r="F300" s="180" t="e">
        <f>G300*Y4</f>
        <v>#VALUE!</v>
      </c>
      <c r="G300" s="180">
        <f>SUM(I300:I303)</f>
        <v>1078452.06</v>
      </c>
      <c r="H300" s="61" t="s">
        <v>44</v>
      </c>
      <c r="I300" s="35">
        <v>396933.19</v>
      </c>
      <c r="J300" s="174" t="s">
        <v>5</v>
      </c>
      <c r="K300" s="174" t="s">
        <v>794</v>
      </c>
      <c r="L300" s="174" t="s">
        <v>637</v>
      </c>
      <c r="M300" s="174">
        <v>13</v>
      </c>
      <c r="N300" s="174" t="s">
        <v>642</v>
      </c>
      <c r="O300" s="174" t="s">
        <v>642</v>
      </c>
      <c r="P300" s="174" t="s">
        <v>901</v>
      </c>
      <c r="Q300" s="177">
        <v>45992</v>
      </c>
      <c r="R300" s="177">
        <v>45992</v>
      </c>
      <c r="S300" s="93" t="s">
        <v>1171</v>
      </c>
      <c r="T300" s="94" t="s">
        <v>650</v>
      </c>
      <c r="U300" s="94">
        <v>155</v>
      </c>
      <c r="V300" s="94">
        <v>155</v>
      </c>
      <c r="W300" s="94">
        <v>155</v>
      </c>
      <c r="X300" s="94">
        <v>155</v>
      </c>
      <c r="Y300" s="39">
        <v>142</v>
      </c>
      <c r="Z300" s="159">
        <f>SUM('[1]Provedbeni program'!$W$297:$W$300)</f>
        <v>242459.73322715505</v>
      </c>
      <c r="AA300" s="159">
        <f>Z300*7.5345</f>
        <v>1826812.8599999999</v>
      </c>
      <c r="AB300" s="156" t="s">
        <v>638</v>
      </c>
      <c r="AC300" s="153" t="s">
        <v>1262</v>
      </c>
      <c r="AD300" s="150" t="s">
        <v>1215</v>
      </c>
      <c r="AE300" s="144" t="s">
        <v>1287</v>
      </c>
    </row>
    <row r="301" spans="1:31" ht="15.75" x14ac:dyDescent="0.2">
      <c r="A301" s="175"/>
      <c r="B301" s="175"/>
      <c r="C301" s="223"/>
      <c r="D301" s="136"/>
      <c r="E301" s="175"/>
      <c r="F301" s="181"/>
      <c r="G301" s="181"/>
      <c r="H301" s="34" t="s">
        <v>45</v>
      </c>
      <c r="I301" s="44">
        <v>53172.28</v>
      </c>
      <c r="J301" s="175"/>
      <c r="K301" s="175"/>
      <c r="L301" s="175"/>
      <c r="M301" s="175"/>
      <c r="N301" s="175"/>
      <c r="O301" s="175"/>
      <c r="P301" s="175"/>
      <c r="Q301" s="178"/>
      <c r="R301" s="178"/>
      <c r="S301" s="162" t="s">
        <v>650</v>
      </c>
      <c r="T301" s="163"/>
      <c r="U301" s="163"/>
      <c r="V301" s="163"/>
      <c r="W301" s="163"/>
      <c r="X301" s="164"/>
      <c r="Y301" s="39" t="s">
        <v>650</v>
      </c>
      <c r="Z301" s="160"/>
      <c r="AA301" s="160"/>
      <c r="AB301" s="157"/>
      <c r="AC301" s="154"/>
      <c r="AD301" s="151"/>
      <c r="AE301" s="145"/>
    </row>
    <row r="302" spans="1:31" ht="15.75" x14ac:dyDescent="0.2">
      <c r="A302" s="175"/>
      <c r="B302" s="175"/>
      <c r="C302" s="223"/>
      <c r="D302" s="136"/>
      <c r="E302" s="175"/>
      <c r="F302" s="181"/>
      <c r="G302" s="181"/>
      <c r="H302" s="34" t="s">
        <v>46</v>
      </c>
      <c r="I302" s="44">
        <v>73272.28</v>
      </c>
      <c r="J302" s="175"/>
      <c r="K302" s="175"/>
      <c r="L302" s="175"/>
      <c r="M302" s="175"/>
      <c r="N302" s="175"/>
      <c r="O302" s="175"/>
      <c r="P302" s="175"/>
      <c r="Q302" s="178"/>
      <c r="R302" s="178"/>
      <c r="S302" s="93" t="s">
        <v>1055</v>
      </c>
      <c r="T302" s="94" t="s">
        <v>650</v>
      </c>
      <c r="U302" s="94">
        <v>4</v>
      </c>
      <c r="V302" s="94">
        <v>5</v>
      </c>
      <c r="W302" s="94">
        <v>5</v>
      </c>
      <c r="X302" s="94">
        <v>5</v>
      </c>
      <c r="Y302" s="39">
        <v>1</v>
      </c>
      <c r="Z302" s="160"/>
      <c r="AA302" s="160"/>
      <c r="AB302" s="157"/>
      <c r="AC302" s="154"/>
      <c r="AD302" s="151"/>
      <c r="AE302" s="145"/>
    </row>
    <row r="303" spans="1:31" ht="78.75" x14ac:dyDescent="0.2">
      <c r="A303" s="175"/>
      <c r="B303" s="175"/>
      <c r="C303" s="219"/>
      <c r="D303" s="137"/>
      <c r="E303" s="176"/>
      <c r="F303" s="182"/>
      <c r="G303" s="182"/>
      <c r="H303" s="49" t="s">
        <v>47</v>
      </c>
      <c r="I303" s="50">
        <v>555074.31000000006</v>
      </c>
      <c r="J303" s="176"/>
      <c r="K303" s="176"/>
      <c r="L303" s="176"/>
      <c r="M303" s="176"/>
      <c r="N303" s="176"/>
      <c r="O303" s="176"/>
      <c r="P303" s="176"/>
      <c r="Q303" s="179"/>
      <c r="R303" s="179"/>
      <c r="S303" s="38" t="s">
        <v>678</v>
      </c>
      <c r="T303" s="36" t="s">
        <v>679</v>
      </c>
      <c r="U303" s="36" t="s">
        <v>679</v>
      </c>
      <c r="V303" s="36" t="s">
        <v>680</v>
      </c>
      <c r="W303" s="36" t="s">
        <v>681</v>
      </c>
      <c r="X303" s="36" t="s">
        <v>680</v>
      </c>
      <c r="Y303" s="39" t="s">
        <v>1261</v>
      </c>
      <c r="Z303" s="161"/>
      <c r="AA303" s="161"/>
      <c r="AB303" s="158"/>
      <c r="AC303" s="155"/>
      <c r="AD303" s="152"/>
      <c r="AE303" s="146"/>
    </row>
    <row r="304" spans="1:31" ht="47.25" x14ac:dyDescent="0.2">
      <c r="A304" s="175"/>
      <c r="B304" s="175"/>
      <c r="C304" s="78" t="s">
        <v>29</v>
      </c>
      <c r="D304" s="135" t="s">
        <v>744</v>
      </c>
      <c r="E304" s="174" t="s">
        <v>1200</v>
      </c>
      <c r="F304" s="180" t="e">
        <f>G304*Y4</f>
        <v>#VALUE!</v>
      </c>
      <c r="G304" s="180">
        <f>SUM(I304:I307)</f>
        <v>61855371.57</v>
      </c>
      <c r="H304" s="61" t="s">
        <v>43</v>
      </c>
      <c r="I304" s="35">
        <v>8275398.9199999999</v>
      </c>
      <c r="J304" s="174" t="s">
        <v>5</v>
      </c>
      <c r="K304" s="174" t="s">
        <v>794</v>
      </c>
      <c r="L304" s="174" t="s">
        <v>637</v>
      </c>
      <c r="M304" s="174">
        <v>13</v>
      </c>
      <c r="N304" s="174" t="s">
        <v>642</v>
      </c>
      <c r="O304" s="174" t="s">
        <v>642</v>
      </c>
      <c r="P304" s="174" t="s">
        <v>902</v>
      </c>
      <c r="Q304" s="177">
        <v>45992</v>
      </c>
      <c r="R304" s="177">
        <v>45992</v>
      </c>
      <c r="S304" s="38" t="s">
        <v>682</v>
      </c>
      <c r="T304" s="82">
        <v>1800</v>
      </c>
      <c r="U304" s="82">
        <v>1800</v>
      </c>
      <c r="V304" s="82">
        <v>1800</v>
      </c>
      <c r="W304" s="82">
        <v>1800</v>
      </c>
      <c r="X304" s="82">
        <v>1800</v>
      </c>
      <c r="Y304" s="39">
        <v>921</v>
      </c>
      <c r="Z304" s="159">
        <f>SUM('[1]Provedbeni program'!$W$301:$W$304)</f>
        <v>13541446.496781472</v>
      </c>
      <c r="AA304" s="159">
        <f>Z304*7.5345</f>
        <v>102028028.63000001</v>
      </c>
      <c r="AB304" s="156" t="s">
        <v>638</v>
      </c>
      <c r="AC304" s="153" t="s">
        <v>1264</v>
      </c>
      <c r="AD304" s="150" t="s">
        <v>1215</v>
      </c>
      <c r="AE304" s="144" t="s">
        <v>1287</v>
      </c>
    </row>
    <row r="305" spans="1:31" ht="47.25" x14ac:dyDescent="0.2">
      <c r="A305" s="175"/>
      <c r="B305" s="175"/>
      <c r="C305" s="67" t="s">
        <v>30</v>
      </c>
      <c r="D305" s="136"/>
      <c r="E305" s="175"/>
      <c r="F305" s="181"/>
      <c r="G305" s="181"/>
      <c r="H305" s="34" t="s">
        <v>468</v>
      </c>
      <c r="I305" s="44">
        <v>393780.7</v>
      </c>
      <c r="J305" s="175"/>
      <c r="K305" s="175"/>
      <c r="L305" s="175"/>
      <c r="M305" s="175"/>
      <c r="N305" s="175"/>
      <c r="O305" s="175"/>
      <c r="P305" s="175"/>
      <c r="Q305" s="178"/>
      <c r="R305" s="178"/>
      <c r="S305" s="38" t="s">
        <v>1172</v>
      </c>
      <c r="T305" s="36">
        <v>1</v>
      </c>
      <c r="U305" s="36">
        <v>1</v>
      </c>
      <c r="V305" s="36">
        <v>1</v>
      </c>
      <c r="W305" s="36">
        <v>1</v>
      </c>
      <c r="X305" s="36">
        <v>1</v>
      </c>
      <c r="Y305" s="39">
        <v>1</v>
      </c>
      <c r="Z305" s="160"/>
      <c r="AA305" s="160"/>
      <c r="AB305" s="157"/>
      <c r="AC305" s="154"/>
      <c r="AD305" s="151"/>
      <c r="AE305" s="145"/>
    </row>
    <row r="306" spans="1:31" ht="30" x14ac:dyDescent="0.2">
      <c r="A306" s="175"/>
      <c r="B306" s="175"/>
      <c r="C306" s="223" t="s">
        <v>510</v>
      </c>
      <c r="D306" s="136"/>
      <c r="E306" s="175"/>
      <c r="F306" s="181"/>
      <c r="G306" s="181"/>
      <c r="H306" s="34" t="s">
        <v>71</v>
      </c>
      <c r="I306" s="44">
        <v>52708241.43</v>
      </c>
      <c r="J306" s="175"/>
      <c r="K306" s="175"/>
      <c r="L306" s="175"/>
      <c r="M306" s="175"/>
      <c r="N306" s="175"/>
      <c r="O306" s="175"/>
      <c r="P306" s="175"/>
      <c r="Q306" s="178"/>
      <c r="R306" s="178"/>
      <c r="S306" s="93" t="s">
        <v>1173</v>
      </c>
      <c r="T306" s="94" t="s">
        <v>650</v>
      </c>
      <c r="U306" s="105">
        <v>120000</v>
      </c>
      <c r="V306" s="82">
        <v>120000</v>
      </c>
      <c r="W306" s="82">
        <v>120000</v>
      </c>
      <c r="X306" s="82">
        <v>120000</v>
      </c>
      <c r="Y306" s="83">
        <v>135000</v>
      </c>
      <c r="Z306" s="160"/>
      <c r="AA306" s="160"/>
      <c r="AB306" s="157"/>
      <c r="AC306" s="154"/>
      <c r="AD306" s="151"/>
      <c r="AE306" s="145"/>
    </row>
    <row r="307" spans="1:31" ht="94.5" x14ac:dyDescent="0.2">
      <c r="A307" s="175"/>
      <c r="B307" s="175"/>
      <c r="C307" s="219"/>
      <c r="D307" s="137"/>
      <c r="E307" s="176"/>
      <c r="F307" s="182"/>
      <c r="G307" s="182"/>
      <c r="H307" s="49" t="s">
        <v>72</v>
      </c>
      <c r="I307" s="50">
        <v>477950.52</v>
      </c>
      <c r="J307" s="176"/>
      <c r="K307" s="176"/>
      <c r="L307" s="176"/>
      <c r="M307" s="176"/>
      <c r="N307" s="176"/>
      <c r="O307" s="176"/>
      <c r="P307" s="176"/>
      <c r="Q307" s="179"/>
      <c r="R307" s="179"/>
      <c r="S307" s="38" t="s">
        <v>1174</v>
      </c>
      <c r="T307" s="36" t="s">
        <v>650</v>
      </c>
      <c r="U307" s="36" t="s">
        <v>1175</v>
      </c>
      <c r="V307" s="36" t="s">
        <v>1175</v>
      </c>
      <c r="W307" s="36" t="s">
        <v>1175</v>
      </c>
      <c r="X307" s="36" t="s">
        <v>1175</v>
      </c>
      <c r="Y307" s="39" t="s">
        <v>1263</v>
      </c>
      <c r="Z307" s="161"/>
      <c r="AA307" s="161"/>
      <c r="AB307" s="158"/>
      <c r="AC307" s="155"/>
      <c r="AD307" s="152"/>
      <c r="AE307" s="146"/>
    </row>
    <row r="308" spans="1:31" ht="47.25" x14ac:dyDescent="0.2">
      <c r="A308" s="176"/>
      <c r="B308" s="176"/>
      <c r="C308" s="56" t="s">
        <v>544</v>
      </c>
      <c r="D308" s="57" t="s">
        <v>745</v>
      </c>
      <c r="E308" s="36" t="s">
        <v>903</v>
      </c>
      <c r="F308" s="62" t="e">
        <f>G308*Y4</f>
        <v>#VALUE!</v>
      </c>
      <c r="G308" s="62">
        <f>SUM(I308)</f>
        <v>9614782.4699999988</v>
      </c>
      <c r="H308" s="59" t="s">
        <v>495</v>
      </c>
      <c r="I308" s="62">
        <v>9614782.4699999988</v>
      </c>
      <c r="J308" s="36" t="s">
        <v>10</v>
      </c>
      <c r="K308" s="36" t="s">
        <v>794</v>
      </c>
      <c r="L308" s="36" t="s">
        <v>637</v>
      </c>
      <c r="M308" s="36" t="s">
        <v>904</v>
      </c>
      <c r="N308" s="36" t="s">
        <v>642</v>
      </c>
      <c r="O308" s="36" t="s">
        <v>642</v>
      </c>
      <c r="P308" s="36" t="s">
        <v>905</v>
      </c>
      <c r="Q308" s="37">
        <v>45992</v>
      </c>
      <c r="R308" s="37">
        <v>45992</v>
      </c>
      <c r="S308" s="38" t="s">
        <v>1176</v>
      </c>
      <c r="T308" s="76" t="s">
        <v>650</v>
      </c>
      <c r="U308" s="90">
        <v>3</v>
      </c>
      <c r="V308" s="90">
        <v>8</v>
      </c>
      <c r="W308" s="90">
        <v>8</v>
      </c>
      <c r="X308" s="90">
        <v>8</v>
      </c>
      <c r="Y308" s="39" t="s">
        <v>650</v>
      </c>
      <c r="Z308" s="63">
        <f>'[1]Provedbeni program'!$W$305</f>
        <v>609034.02</v>
      </c>
      <c r="AA308" s="63">
        <f>Z308*7.5345</f>
        <v>4588766.82369</v>
      </c>
      <c r="AB308" s="64" t="s">
        <v>638</v>
      </c>
      <c r="AC308" s="65" t="s">
        <v>1216</v>
      </c>
      <c r="AD308" s="66" t="s">
        <v>1223</v>
      </c>
      <c r="AE308" s="39" t="s">
        <v>1287</v>
      </c>
    </row>
    <row r="309" spans="1:31" ht="47.25" customHeight="1" x14ac:dyDescent="0.2">
      <c r="A309" s="174" t="s">
        <v>1314</v>
      </c>
      <c r="B309" s="174" t="s">
        <v>1315</v>
      </c>
      <c r="C309" s="78" t="s">
        <v>560</v>
      </c>
      <c r="D309" s="135" t="s">
        <v>746</v>
      </c>
      <c r="E309" s="174" t="s">
        <v>906</v>
      </c>
      <c r="F309" s="180" t="e">
        <f>G309*Y4</f>
        <v>#VALUE!</v>
      </c>
      <c r="G309" s="180">
        <f>SUM(I309:I318)</f>
        <v>13342189.569999997</v>
      </c>
      <c r="H309" s="61" t="s">
        <v>212</v>
      </c>
      <c r="I309" s="35">
        <v>6391089.3700000001</v>
      </c>
      <c r="J309" s="174" t="s">
        <v>15</v>
      </c>
      <c r="K309" s="174" t="s">
        <v>861</v>
      </c>
      <c r="L309" s="174" t="s">
        <v>637</v>
      </c>
      <c r="M309" s="174" t="s">
        <v>904</v>
      </c>
      <c r="N309" s="174" t="s">
        <v>638</v>
      </c>
      <c r="O309" s="174" t="s">
        <v>638</v>
      </c>
      <c r="P309" s="174" t="s">
        <v>685</v>
      </c>
      <c r="Q309" s="177">
        <v>45992</v>
      </c>
      <c r="R309" s="177">
        <v>45992</v>
      </c>
      <c r="S309" s="38" t="s">
        <v>1177</v>
      </c>
      <c r="T309" s="36" t="s">
        <v>650</v>
      </c>
      <c r="U309" s="36">
        <v>5</v>
      </c>
      <c r="V309" s="36">
        <v>5</v>
      </c>
      <c r="W309" s="36">
        <v>5</v>
      </c>
      <c r="X309" s="36">
        <v>5</v>
      </c>
      <c r="Y309" s="39">
        <v>10</v>
      </c>
      <c r="Z309" s="159">
        <f>SUM('[1]Provedbeni program'!$W$306:$W$315)</f>
        <v>2660050.25</v>
      </c>
      <c r="AA309" s="159">
        <f>Z309*7.5345</f>
        <v>20042148.608625002</v>
      </c>
      <c r="AB309" s="156" t="s">
        <v>638</v>
      </c>
      <c r="AC309" s="153" t="s">
        <v>1216</v>
      </c>
      <c r="AD309" s="150" t="s">
        <v>1215</v>
      </c>
      <c r="AE309" s="144" t="s">
        <v>1287</v>
      </c>
    </row>
    <row r="310" spans="1:31" ht="15.75" x14ac:dyDescent="0.2">
      <c r="A310" s="175"/>
      <c r="B310" s="175"/>
      <c r="C310" s="223" t="s">
        <v>561</v>
      </c>
      <c r="D310" s="136"/>
      <c r="E310" s="175"/>
      <c r="F310" s="181"/>
      <c r="G310" s="181"/>
      <c r="H310" s="34" t="s">
        <v>413</v>
      </c>
      <c r="I310" s="44">
        <v>21235.65</v>
      </c>
      <c r="J310" s="175"/>
      <c r="K310" s="175"/>
      <c r="L310" s="175"/>
      <c r="M310" s="175"/>
      <c r="N310" s="175"/>
      <c r="O310" s="175"/>
      <c r="P310" s="175"/>
      <c r="Q310" s="178"/>
      <c r="R310" s="178"/>
      <c r="S310" s="165" t="s">
        <v>650</v>
      </c>
      <c r="T310" s="166"/>
      <c r="U310" s="166"/>
      <c r="V310" s="166"/>
      <c r="W310" s="166"/>
      <c r="X310" s="167"/>
      <c r="Y310" s="144" t="s">
        <v>650</v>
      </c>
      <c r="Z310" s="160"/>
      <c r="AA310" s="160"/>
      <c r="AB310" s="157"/>
      <c r="AC310" s="154"/>
      <c r="AD310" s="151"/>
      <c r="AE310" s="145"/>
    </row>
    <row r="311" spans="1:31" ht="15.75" x14ac:dyDescent="0.2">
      <c r="A311" s="175"/>
      <c r="B311" s="175"/>
      <c r="C311" s="223"/>
      <c r="D311" s="136"/>
      <c r="E311" s="175"/>
      <c r="F311" s="181"/>
      <c r="G311" s="181"/>
      <c r="H311" s="34" t="s">
        <v>414</v>
      </c>
      <c r="I311" s="44">
        <v>1592.68</v>
      </c>
      <c r="J311" s="175"/>
      <c r="K311" s="175"/>
      <c r="L311" s="175"/>
      <c r="M311" s="175"/>
      <c r="N311" s="175"/>
      <c r="O311" s="175"/>
      <c r="P311" s="175"/>
      <c r="Q311" s="178"/>
      <c r="R311" s="178"/>
      <c r="S311" s="171"/>
      <c r="T311" s="172"/>
      <c r="U311" s="172"/>
      <c r="V311" s="172"/>
      <c r="W311" s="172"/>
      <c r="X311" s="173"/>
      <c r="Y311" s="145"/>
      <c r="Z311" s="160"/>
      <c r="AA311" s="160"/>
      <c r="AB311" s="157"/>
      <c r="AC311" s="154"/>
      <c r="AD311" s="151"/>
      <c r="AE311" s="145"/>
    </row>
    <row r="312" spans="1:31" ht="15.75" x14ac:dyDescent="0.2">
      <c r="A312" s="175"/>
      <c r="B312" s="175"/>
      <c r="C312" s="223"/>
      <c r="D312" s="136"/>
      <c r="E312" s="175"/>
      <c r="F312" s="181"/>
      <c r="G312" s="181"/>
      <c r="H312" s="34" t="s">
        <v>416</v>
      </c>
      <c r="I312" s="44">
        <v>1592.68</v>
      </c>
      <c r="J312" s="217"/>
      <c r="K312" s="175"/>
      <c r="L312" s="175"/>
      <c r="M312" s="175"/>
      <c r="N312" s="175"/>
      <c r="O312" s="175"/>
      <c r="P312" s="175"/>
      <c r="Q312" s="178"/>
      <c r="R312" s="178"/>
      <c r="S312" s="168"/>
      <c r="T312" s="169"/>
      <c r="U312" s="169"/>
      <c r="V312" s="169"/>
      <c r="W312" s="169"/>
      <c r="X312" s="170"/>
      <c r="Y312" s="146"/>
      <c r="Z312" s="160"/>
      <c r="AA312" s="160"/>
      <c r="AB312" s="157"/>
      <c r="AC312" s="154"/>
      <c r="AD312" s="151"/>
      <c r="AE312" s="145"/>
    </row>
    <row r="313" spans="1:31" ht="31.5" x14ac:dyDescent="0.2">
      <c r="A313" s="175"/>
      <c r="B313" s="175"/>
      <c r="C313" s="67" t="s">
        <v>527</v>
      </c>
      <c r="D313" s="136"/>
      <c r="E313" s="175"/>
      <c r="F313" s="181"/>
      <c r="G313" s="181"/>
      <c r="H313" s="34" t="s">
        <v>114</v>
      </c>
      <c r="I313" s="44">
        <v>771009.88</v>
      </c>
      <c r="J313" s="92" t="s">
        <v>8</v>
      </c>
      <c r="K313" s="175"/>
      <c r="L313" s="175"/>
      <c r="M313" s="175"/>
      <c r="N313" s="175"/>
      <c r="O313" s="175"/>
      <c r="P313" s="175"/>
      <c r="Q313" s="178"/>
      <c r="R313" s="178"/>
      <c r="S313" s="38" t="s">
        <v>1178</v>
      </c>
      <c r="T313" s="36" t="s">
        <v>650</v>
      </c>
      <c r="U313" s="36">
        <v>3</v>
      </c>
      <c r="V313" s="36">
        <v>4</v>
      </c>
      <c r="W313" s="36">
        <v>5</v>
      </c>
      <c r="X313" s="36">
        <v>5</v>
      </c>
      <c r="Y313" s="39">
        <v>1</v>
      </c>
      <c r="Z313" s="160"/>
      <c r="AA313" s="160"/>
      <c r="AB313" s="157"/>
      <c r="AC313" s="154"/>
      <c r="AD313" s="151"/>
      <c r="AE313" s="145"/>
    </row>
    <row r="314" spans="1:31" ht="31.5" x14ac:dyDescent="0.2">
      <c r="A314" s="175"/>
      <c r="B314" s="175"/>
      <c r="C314" s="67" t="s">
        <v>562</v>
      </c>
      <c r="D314" s="136"/>
      <c r="E314" s="175"/>
      <c r="F314" s="181"/>
      <c r="G314" s="181"/>
      <c r="H314" s="34" t="s">
        <v>213</v>
      </c>
      <c r="I314" s="44">
        <v>1364704.2</v>
      </c>
      <c r="J314" s="216" t="s">
        <v>15</v>
      </c>
      <c r="K314" s="175"/>
      <c r="L314" s="175"/>
      <c r="M314" s="175"/>
      <c r="N314" s="175"/>
      <c r="O314" s="175"/>
      <c r="P314" s="176"/>
      <c r="Q314" s="179"/>
      <c r="R314" s="178"/>
      <c r="S314" s="162" t="s">
        <v>650</v>
      </c>
      <c r="T314" s="163"/>
      <c r="U314" s="163"/>
      <c r="V314" s="163"/>
      <c r="W314" s="163"/>
      <c r="X314" s="164"/>
      <c r="Y314" s="39" t="s">
        <v>650</v>
      </c>
      <c r="Z314" s="160"/>
      <c r="AA314" s="160"/>
      <c r="AB314" s="157"/>
      <c r="AC314" s="154"/>
      <c r="AD314" s="151"/>
      <c r="AE314" s="145"/>
    </row>
    <row r="315" spans="1:31" ht="31.5" x14ac:dyDescent="0.2">
      <c r="A315" s="175"/>
      <c r="B315" s="175"/>
      <c r="C315" s="223" t="s">
        <v>563</v>
      </c>
      <c r="D315" s="136"/>
      <c r="E315" s="175"/>
      <c r="F315" s="181"/>
      <c r="G315" s="181"/>
      <c r="H315" s="34" t="s">
        <v>214</v>
      </c>
      <c r="I315" s="44">
        <v>32539.79</v>
      </c>
      <c r="J315" s="175"/>
      <c r="K315" s="175"/>
      <c r="L315" s="175"/>
      <c r="M315" s="175"/>
      <c r="N315" s="175"/>
      <c r="O315" s="175"/>
      <c r="P315" s="36" t="s">
        <v>1179</v>
      </c>
      <c r="Q315" s="37">
        <v>45017</v>
      </c>
      <c r="R315" s="178"/>
      <c r="S315" s="38" t="s">
        <v>683</v>
      </c>
      <c r="T315" s="36">
        <v>0</v>
      </c>
      <c r="U315" s="36">
        <v>0</v>
      </c>
      <c r="V315" s="36">
        <v>1</v>
      </c>
      <c r="W315" s="36">
        <v>0</v>
      </c>
      <c r="X315" s="36">
        <v>0</v>
      </c>
      <c r="Y315" s="39">
        <v>0</v>
      </c>
      <c r="Z315" s="160"/>
      <c r="AA315" s="160"/>
      <c r="AB315" s="157"/>
      <c r="AC315" s="154"/>
      <c r="AD315" s="151"/>
      <c r="AE315" s="145"/>
    </row>
    <row r="316" spans="1:31" ht="47.25" x14ac:dyDescent="0.2">
      <c r="A316" s="175"/>
      <c r="B316" s="175"/>
      <c r="C316" s="223"/>
      <c r="D316" s="136"/>
      <c r="E316" s="175"/>
      <c r="F316" s="181"/>
      <c r="G316" s="181"/>
      <c r="H316" s="34" t="s">
        <v>420</v>
      </c>
      <c r="I316" s="44">
        <v>4366581.25</v>
      </c>
      <c r="J316" s="217"/>
      <c r="K316" s="175"/>
      <c r="L316" s="175"/>
      <c r="M316" s="175"/>
      <c r="N316" s="175"/>
      <c r="O316" s="175"/>
      <c r="P316" s="36" t="s">
        <v>684</v>
      </c>
      <c r="Q316" s="37">
        <v>45261</v>
      </c>
      <c r="R316" s="178"/>
      <c r="S316" s="162" t="s">
        <v>650</v>
      </c>
      <c r="T316" s="163"/>
      <c r="U316" s="163"/>
      <c r="V316" s="163"/>
      <c r="W316" s="163"/>
      <c r="X316" s="164"/>
      <c r="Y316" s="39" t="s">
        <v>650</v>
      </c>
      <c r="Z316" s="160"/>
      <c r="AA316" s="160"/>
      <c r="AB316" s="157"/>
      <c r="AC316" s="154"/>
      <c r="AD316" s="151"/>
      <c r="AE316" s="145"/>
    </row>
    <row r="317" spans="1:31" ht="47.25" x14ac:dyDescent="0.2">
      <c r="A317" s="175"/>
      <c r="B317" s="175"/>
      <c r="C317" s="223" t="s">
        <v>529</v>
      </c>
      <c r="D317" s="136"/>
      <c r="E317" s="175"/>
      <c r="F317" s="181"/>
      <c r="G317" s="181"/>
      <c r="H317" s="34" t="s">
        <v>118</v>
      </c>
      <c r="I317" s="44">
        <v>79871.790000000008</v>
      </c>
      <c r="J317" s="216" t="s">
        <v>8</v>
      </c>
      <c r="K317" s="175"/>
      <c r="L317" s="175"/>
      <c r="M317" s="175"/>
      <c r="N317" s="175"/>
      <c r="O317" s="175"/>
      <c r="P317" s="165" t="s">
        <v>650</v>
      </c>
      <c r="Q317" s="167"/>
      <c r="R317" s="178"/>
      <c r="S317" s="38" t="s">
        <v>1180</v>
      </c>
      <c r="T317" s="36" t="s">
        <v>650</v>
      </c>
      <c r="U317" s="76">
        <v>0.6</v>
      </c>
      <c r="V317" s="76">
        <v>1</v>
      </c>
      <c r="W317" s="76">
        <v>1</v>
      </c>
      <c r="X317" s="76">
        <v>1</v>
      </c>
      <c r="Y317" s="77">
        <v>0.6</v>
      </c>
      <c r="Z317" s="160"/>
      <c r="AA317" s="160"/>
      <c r="AB317" s="157"/>
      <c r="AC317" s="154"/>
      <c r="AD317" s="151"/>
      <c r="AE317" s="145"/>
    </row>
    <row r="318" spans="1:31" ht="31.5" x14ac:dyDescent="0.2">
      <c r="A318" s="175"/>
      <c r="B318" s="175"/>
      <c r="C318" s="219"/>
      <c r="D318" s="137"/>
      <c r="E318" s="176"/>
      <c r="F318" s="182"/>
      <c r="G318" s="182"/>
      <c r="H318" s="49" t="s">
        <v>119</v>
      </c>
      <c r="I318" s="50">
        <v>311972.28000000003</v>
      </c>
      <c r="J318" s="176"/>
      <c r="K318" s="176"/>
      <c r="L318" s="176"/>
      <c r="M318" s="176"/>
      <c r="N318" s="176"/>
      <c r="O318" s="176"/>
      <c r="P318" s="168"/>
      <c r="Q318" s="170"/>
      <c r="R318" s="179"/>
      <c r="S318" s="38" t="s">
        <v>1181</v>
      </c>
      <c r="T318" s="36" t="s">
        <v>650</v>
      </c>
      <c r="U318" s="90">
        <v>0</v>
      </c>
      <c r="V318" s="76">
        <v>0.75</v>
      </c>
      <c r="W318" s="76">
        <v>1</v>
      </c>
      <c r="X318" s="76">
        <v>1</v>
      </c>
      <c r="Y318" s="39">
        <v>0</v>
      </c>
      <c r="Z318" s="161"/>
      <c r="AA318" s="161"/>
      <c r="AB318" s="158"/>
      <c r="AC318" s="155"/>
      <c r="AD318" s="152"/>
      <c r="AE318" s="146"/>
    </row>
    <row r="319" spans="1:31" ht="31.5" x14ac:dyDescent="0.2">
      <c r="A319" s="175"/>
      <c r="B319" s="175"/>
      <c r="C319" s="78" t="s">
        <v>554</v>
      </c>
      <c r="D319" s="135" t="s">
        <v>747</v>
      </c>
      <c r="E319" s="174" t="s">
        <v>907</v>
      </c>
      <c r="F319" s="180" t="e">
        <f>G319*Y4</f>
        <v>#VALUE!</v>
      </c>
      <c r="G319" s="180">
        <f>SUM(I319:I323)</f>
        <v>950950.95000000007</v>
      </c>
      <c r="H319" s="61" t="s">
        <v>406</v>
      </c>
      <c r="I319" s="35">
        <v>78425.75</v>
      </c>
      <c r="J319" s="60" t="s">
        <v>13</v>
      </c>
      <c r="K319" s="174" t="s">
        <v>785</v>
      </c>
      <c r="L319" s="174" t="s">
        <v>637</v>
      </c>
      <c r="M319" s="174" t="s">
        <v>908</v>
      </c>
      <c r="N319" s="174" t="s">
        <v>638</v>
      </c>
      <c r="O319" s="174" t="s">
        <v>638</v>
      </c>
      <c r="P319" s="174" t="s">
        <v>910</v>
      </c>
      <c r="Q319" s="177">
        <v>44896</v>
      </c>
      <c r="R319" s="177">
        <v>45992</v>
      </c>
      <c r="S319" s="162" t="s">
        <v>650</v>
      </c>
      <c r="T319" s="163"/>
      <c r="U319" s="163"/>
      <c r="V319" s="163"/>
      <c r="W319" s="163"/>
      <c r="X319" s="164"/>
      <c r="Y319" s="39"/>
      <c r="Z319" s="159">
        <f>SUM('[1]Provedbeni program'!$W$316:$W$320)</f>
        <v>130798.64</v>
      </c>
      <c r="AA319" s="159">
        <f>Z319*7.5345</f>
        <v>985502.35308000003</v>
      </c>
      <c r="AB319" s="156" t="s">
        <v>638</v>
      </c>
      <c r="AC319" s="153" t="s">
        <v>1216</v>
      </c>
      <c r="AD319" s="150" t="s">
        <v>1215</v>
      </c>
      <c r="AE319" s="144" t="s">
        <v>1287</v>
      </c>
    </row>
    <row r="320" spans="1:31" ht="47.25" x14ac:dyDescent="0.2">
      <c r="A320" s="175"/>
      <c r="B320" s="175"/>
      <c r="C320" s="223" t="s">
        <v>561</v>
      </c>
      <c r="D320" s="136"/>
      <c r="E320" s="175"/>
      <c r="F320" s="181"/>
      <c r="G320" s="181"/>
      <c r="H320" s="34" t="s">
        <v>412</v>
      </c>
      <c r="I320" s="44">
        <v>50835.16</v>
      </c>
      <c r="J320" s="216" t="s">
        <v>15</v>
      </c>
      <c r="K320" s="175"/>
      <c r="L320" s="175"/>
      <c r="M320" s="175"/>
      <c r="N320" s="175"/>
      <c r="O320" s="175"/>
      <c r="P320" s="175"/>
      <c r="Q320" s="178"/>
      <c r="R320" s="178"/>
      <c r="S320" s="38" t="s">
        <v>1265</v>
      </c>
      <c r="T320" s="76">
        <v>0.25</v>
      </c>
      <c r="U320" s="76">
        <v>0.5</v>
      </c>
      <c r="V320" s="106">
        <v>24</v>
      </c>
      <c r="W320" s="106">
        <v>26.5</v>
      </c>
      <c r="X320" s="106">
        <v>27</v>
      </c>
      <c r="Y320" s="77">
        <v>0.25</v>
      </c>
      <c r="Z320" s="160"/>
      <c r="AA320" s="160"/>
      <c r="AB320" s="157"/>
      <c r="AC320" s="154"/>
      <c r="AD320" s="151"/>
      <c r="AE320" s="145"/>
    </row>
    <row r="321" spans="1:31" ht="15.75" x14ac:dyDescent="0.2">
      <c r="A321" s="175"/>
      <c r="B321" s="175"/>
      <c r="C321" s="223"/>
      <c r="D321" s="136"/>
      <c r="E321" s="175"/>
      <c r="F321" s="181"/>
      <c r="G321" s="181"/>
      <c r="H321" s="34" t="s">
        <v>417</v>
      </c>
      <c r="I321" s="44">
        <v>1592.68</v>
      </c>
      <c r="J321" s="217"/>
      <c r="K321" s="175"/>
      <c r="L321" s="175"/>
      <c r="M321" s="175"/>
      <c r="N321" s="175"/>
      <c r="O321" s="175"/>
      <c r="P321" s="175"/>
      <c r="Q321" s="178"/>
      <c r="R321" s="178"/>
      <c r="S321" s="162" t="s">
        <v>650</v>
      </c>
      <c r="T321" s="163"/>
      <c r="U321" s="163"/>
      <c r="V321" s="163"/>
      <c r="W321" s="163"/>
      <c r="X321" s="164"/>
      <c r="Y321" s="39" t="s">
        <v>650</v>
      </c>
      <c r="Z321" s="160"/>
      <c r="AA321" s="160"/>
      <c r="AB321" s="157"/>
      <c r="AC321" s="154"/>
      <c r="AD321" s="151"/>
      <c r="AE321" s="145"/>
    </row>
    <row r="322" spans="1:31" ht="15.75" x14ac:dyDescent="0.2">
      <c r="A322" s="175"/>
      <c r="B322" s="175"/>
      <c r="C322" s="223" t="s">
        <v>526</v>
      </c>
      <c r="D322" s="136"/>
      <c r="E322" s="175"/>
      <c r="F322" s="181"/>
      <c r="G322" s="181"/>
      <c r="H322" s="34" t="s">
        <v>377</v>
      </c>
      <c r="I322" s="44">
        <v>811124.83000000007</v>
      </c>
      <c r="J322" s="216" t="s">
        <v>8</v>
      </c>
      <c r="K322" s="175"/>
      <c r="L322" s="175"/>
      <c r="M322" s="175"/>
      <c r="N322" s="175"/>
      <c r="O322" s="175"/>
      <c r="P322" s="175"/>
      <c r="Q322" s="178"/>
      <c r="R322" s="178"/>
      <c r="S322" s="38" t="s">
        <v>1182</v>
      </c>
      <c r="T322" s="36" t="s">
        <v>650</v>
      </c>
      <c r="U322" s="90">
        <v>5</v>
      </c>
      <c r="V322" s="90">
        <v>4</v>
      </c>
      <c r="W322" s="90">
        <v>1</v>
      </c>
      <c r="X322" s="90" t="s">
        <v>650</v>
      </c>
      <c r="Y322" s="39">
        <v>3</v>
      </c>
      <c r="Z322" s="160"/>
      <c r="AA322" s="160"/>
      <c r="AB322" s="157"/>
      <c r="AC322" s="154"/>
      <c r="AD322" s="151"/>
      <c r="AE322" s="145"/>
    </row>
    <row r="323" spans="1:31" ht="31.5" x14ac:dyDescent="0.2">
      <c r="A323" s="175"/>
      <c r="B323" s="175"/>
      <c r="C323" s="219"/>
      <c r="D323" s="137"/>
      <c r="E323" s="176"/>
      <c r="F323" s="182"/>
      <c r="G323" s="182"/>
      <c r="H323" s="49" t="s">
        <v>378</v>
      </c>
      <c r="I323" s="50">
        <v>8972.5299999999988</v>
      </c>
      <c r="J323" s="176"/>
      <c r="K323" s="176"/>
      <c r="L323" s="176"/>
      <c r="M323" s="176"/>
      <c r="N323" s="176"/>
      <c r="O323" s="176"/>
      <c r="P323" s="176"/>
      <c r="Q323" s="179"/>
      <c r="R323" s="179"/>
      <c r="S323" s="38" t="s">
        <v>909</v>
      </c>
      <c r="T323" s="36" t="s">
        <v>650</v>
      </c>
      <c r="U323" s="36">
        <v>0</v>
      </c>
      <c r="V323" s="36">
        <v>1</v>
      </c>
      <c r="W323" s="36">
        <v>0</v>
      </c>
      <c r="X323" s="36" t="s">
        <v>650</v>
      </c>
      <c r="Y323" s="39">
        <v>10</v>
      </c>
      <c r="Z323" s="161"/>
      <c r="AA323" s="161"/>
      <c r="AB323" s="158"/>
      <c r="AC323" s="155"/>
      <c r="AD323" s="152"/>
      <c r="AE323" s="146"/>
    </row>
    <row r="324" spans="1:31" ht="31.5" x14ac:dyDescent="0.2">
      <c r="A324" s="175"/>
      <c r="B324" s="175"/>
      <c r="C324" s="78" t="s">
        <v>557</v>
      </c>
      <c r="D324" s="135" t="s">
        <v>748</v>
      </c>
      <c r="E324" s="174" t="s">
        <v>911</v>
      </c>
      <c r="F324" s="180" t="e">
        <f>G324*Y4</f>
        <v>#VALUE!</v>
      </c>
      <c r="G324" s="180">
        <f>SUM(I324:I335)</f>
        <v>207775301.64999998</v>
      </c>
      <c r="H324" s="61" t="s">
        <v>209</v>
      </c>
      <c r="I324" s="35">
        <v>464529.83</v>
      </c>
      <c r="J324" s="58" t="s">
        <v>15</v>
      </c>
      <c r="K324" s="174" t="s">
        <v>794</v>
      </c>
      <c r="L324" s="174" t="s">
        <v>637</v>
      </c>
      <c r="M324" s="174">
        <v>11</v>
      </c>
      <c r="N324" s="174" t="s">
        <v>642</v>
      </c>
      <c r="O324" s="174" t="s">
        <v>642</v>
      </c>
      <c r="P324" s="174" t="s">
        <v>912</v>
      </c>
      <c r="Q324" s="177">
        <v>45992</v>
      </c>
      <c r="R324" s="177">
        <v>45992</v>
      </c>
      <c r="S324" s="165" t="s">
        <v>650</v>
      </c>
      <c r="T324" s="166"/>
      <c r="U324" s="166"/>
      <c r="V324" s="166"/>
      <c r="W324" s="166"/>
      <c r="X324" s="167"/>
      <c r="Y324" s="144" t="s">
        <v>650</v>
      </c>
      <c r="Z324" s="159">
        <f>SUM('[1]Provedbeni program'!$W$321:$W$332)</f>
        <v>73229537.944198012</v>
      </c>
      <c r="AA324" s="159">
        <f>Z324*7.5345</f>
        <v>551747953.64055991</v>
      </c>
      <c r="AB324" s="156" t="s">
        <v>638</v>
      </c>
      <c r="AC324" s="153" t="s">
        <v>1216</v>
      </c>
      <c r="AD324" s="150" t="s">
        <v>1215</v>
      </c>
      <c r="AE324" s="144" t="s">
        <v>1287</v>
      </c>
    </row>
    <row r="325" spans="1:31" ht="31.5" x14ac:dyDescent="0.2">
      <c r="A325" s="175"/>
      <c r="B325" s="175"/>
      <c r="C325" s="67" t="s">
        <v>26</v>
      </c>
      <c r="D325" s="136"/>
      <c r="E325" s="175"/>
      <c r="F325" s="181"/>
      <c r="G325" s="181"/>
      <c r="H325" s="34" t="s">
        <v>39</v>
      </c>
      <c r="I325" s="44">
        <v>9709127.0300000012</v>
      </c>
      <c r="J325" s="96" t="s">
        <v>5</v>
      </c>
      <c r="K325" s="175"/>
      <c r="L325" s="175"/>
      <c r="M325" s="175"/>
      <c r="N325" s="175"/>
      <c r="O325" s="175"/>
      <c r="P325" s="175"/>
      <c r="Q325" s="178"/>
      <c r="R325" s="178"/>
      <c r="S325" s="168"/>
      <c r="T325" s="169"/>
      <c r="U325" s="169"/>
      <c r="V325" s="169"/>
      <c r="W325" s="169"/>
      <c r="X325" s="170"/>
      <c r="Y325" s="146"/>
      <c r="Z325" s="160"/>
      <c r="AA325" s="160"/>
      <c r="AB325" s="157"/>
      <c r="AC325" s="154"/>
      <c r="AD325" s="151"/>
      <c r="AE325" s="145"/>
    </row>
    <row r="326" spans="1:31" ht="50.25" x14ac:dyDescent="0.2">
      <c r="A326" s="175"/>
      <c r="B326" s="175"/>
      <c r="C326" s="223" t="s">
        <v>548</v>
      </c>
      <c r="D326" s="136"/>
      <c r="E326" s="175"/>
      <c r="F326" s="181"/>
      <c r="G326" s="181"/>
      <c r="H326" s="34" t="s">
        <v>181</v>
      </c>
      <c r="I326" s="44">
        <v>8398979.1799999997</v>
      </c>
      <c r="J326" s="216" t="s">
        <v>11</v>
      </c>
      <c r="K326" s="175"/>
      <c r="L326" s="175"/>
      <c r="M326" s="175"/>
      <c r="N326" s="175"/>
      <c r="O326" s="175"/>
      <c r="P326" s="175"/>
      <c r="Q326" s="178"/>
      <c r="R326" s="178"/>
      <c r="S326" s="38" t="s">
        <v>1316</v>
      </c>
      <c r="T326" s="36" t="s">
        <v>650</v>
      </c>
      <c r="U326" s="36" t="s">
        <v>1317</v>
      </c>
      <c r="V326" s="36" t="s">
        <v>1318</v>
      </c>
      <c r="W326" s="36" t="s">
        <v>1319</v>
      </c>
      <c r="X326" s="36" t="s">
        <v>1320</v>
      </c>
      <c r="Y326" s="39" t="s">
        <v>1266</v>
      </c>
      <c r="Z326" s="160"/>
      <c r="AA326" s="160"/>
      <c r="AB326" s="157"/>
      <c r="AC326" s="154"/>
      <c r="AD326" s="151"/>
      <c r="AE326" s="145"/>
    </row>
    <row r="327" spans="1:31" ht="31.5" x14ac:dyDescent="0.2">
      <c r="A327" s="175"/>
      <c r="B327" s="175"/>
      <c r="C327" s="223"/>
      <c r="D327" s="136"/>
      <c r="E327" s="175"/>
      <c r="F327" s="181"/>
      <c r="G327" s="181"/>
      <c r="H327" s="34" t="s">
        <v>182</v>
      </c>
      <c r="I327" s="44">
        <v>20591048.57</v>
      </c>
      <c r="J327" s="175"/>
      <c r="K327" s="175"/>
      <c r="L327" s="175"/>
      <c r="M327" s="175"/>
      <c r="N327" s="175"/>
      <c r="O327" s="175"/>
      <c r="P327" s="175"/>
      <c r="Q327" s="178"/>
      <c r="R327" s="178"/>
      <c r="S327" s="38" t="s">
        <v>913</v>
      </c>
      <c r="T327" s="36" t="s">
        <v>650</v>
      </c>
      <c r="U327" s="36">
        <v>100</v>
      </c>
      <c r="V327" s="36">
        <v>200</v>
      </c>
      <c r="W327" s="36">
        <v>150</v>
      </c>
      <c r="X327" s="36">
        <v>100</v>
      </c>
      <c r="Y327" s="39">
        <v>116</v>
      </c>
      <c r="Z327" s="160"/>
      <c r="AA327" s="160"/>
      <c r="AB327" s="157"/>
      <c r="AC327" s="154"/>
      <c r="AD327" s="151"/>
      <c r="AE327" s="145"/>
    </row>
    <row r="328" spans="1:31" ht="15.75" x14ac:dyDescent="0.2">
      <c r="A328" s="175"/>
      <c r="B328" s="175"/>
      <c r="C328" s="223"/>
      <c r="D328" s="136"/>
      <c r="E328" s="175"/>
      <c r="F328" s="181"/>
      <c r="G328" s="181"/>
      <c r="H328" s="34" t="s">
        <v>183</v>
      </c>
      <c r="I328" s="44">
        <v>96581.2</v>
      </c>
      <c r="J328" s="175"/>
      <c r="K328" s="175"/>
      <c r="L328" s="175"/>
      <c r="M328" s="175"/>
      <c r="N328" s="175"/>
      <c r="O328" s="175"/>
      <c r="P328" s="175"/>
      <c r="Q328" s="178"/>
      <c r="R328" s="178"/>
      <c r="S328" s="38" t="s">
        <v>1183</v>
      </c>
      <c r="T328" s="36" t="s">
        <v>650</v>
      </c>
      <c r="U328" s="76">
        <v>1</v>
      </c>
      <c r="V328" s="76">
        <v>1</v>
      </c>
      <c r="W328" s="76">
        <v>1</v>
      </c>
      <c r="X328" s="76">
        <v>1</v>
      </c>
      <c r="Y328" s="77">
        <v>0.42259999999999998</v>
      </c>
      <c r="Z328" s="160"/>
      <c r="AA328" s="160"/>
      <c r="AB328" s="157"/>
      <c r="AC328" s="154"/>
      <c r="AD328" s="151"/>
      <c r="AE328" s="145"/>
    </row>
    <row r="329" spans="1:31" ht="31.5" x14ac:dyDescent="0.2">
      <c r="A329" s="175"/>
      <c r="B329" s="175"/>
      <c r="C329" s="223"/>
      <c r="D329" s="136"/>
      <c r="E329" s="175"/>
      <c r="F329" s="181"/>
      <c r="G329" s="181"/>
      <c r="H329" s="34" t="s">
        <v>184</v>
      </c>
      <c r="I329" s="44">
        <v>71659776.670000002</v>
      </c>
      <c r="J329" s="175"/>
      <c r="K329" s="175"/>
      <c r="L329" s="175"/>
      <c r="M329" s="175"/>
      <c r="N329" s="175"/>
      <c r="O329" s="175"/>
      <c r="P329" s="175"/>
      <c r="Q329" s="178"/>
      <c r="R329" s="178"/>
      <c r="S329" s="38" t="s">
        <v>1184</v>
      </c>
      <c r="T329" s="36"/>
      <c r="U329" s="76">
        <v>1</v>
      </c>
      <c r="V329" s="76">
        <v>1</v>
      </c>
      <c r="W329" s="76">
        <v>1</v>
      </c>
      <c r="X329" s="76">
        <v>1</v>
      </c>
      <c r="Y329" s="77">
        <v>1</v>
      </c>
      <c r="Z329" s="160"/>
      <c r="AA329" s="160"/>
      <c r="AB329" s="157"/>
      <c r="AC329" s="154"/>
      <c r="AD329" s="151"/>
      <c r="AE329" s="145"/>
    </row>
    <row r="330" spans="1:31" ht="31.5" x14ac:dyDescent="0.2">
      <c r="A330" s="175"/>
      <c r="B330" s="175"/>
      <c r="C330" s="223"/>
      <c r="D330" s="136"/>
      <c r="E330" s="175"/>
      <c r="F330" s="181"/>
      <c r="G330" s="181"/>
      <c r="H330" s="34" t="s">
        <v>185</v>
      </c>
      <c r="I330" s="44">
        <v>14078481.65</v>
      </c>
      <c r="J330" s="175"/>
      <c r="K330" s="175"/>
      <c r="L330" s="175"/>
      <c r="M330" s="175"/>
      <c r="N330" s="175"/>
      <c r="O330" s="175"/>
      <c r="P330" s="175"/>
      <c r="Q330" s="178"/>
      <c r="R330" s="178"/>
      <c r="S330" s="38" t="s">
        <v>1184</v>
      </c>
      <c r="T330" s="36"/>
      <c r="U330" s="76">
        <v>1</v>
      </c>
      <c r="V330" s="76">
        <v>1</v>
      </c>
      <c r="W330" s="76">
        <v>1</v>
      </c>
      <c r="X330" s="76">
        <v>1</v>
      </c>
      <c r="Y330" s="77">
        <v>0.99980000000000002</v>
      </c>
      <c r="Z330" s="160"/>
      <c r="AA330" s="160"/>
      <c r="AB330" s="157"/>
      <c r="AC330" s="154"/>
      <c r="AD330" s="151"/>
      <c r="AE330" s="145"/>
    </row>
    <row r="331" spans="1:31" ht="78.75" x14ac:dyDescent="0.2">
      <c r="A331" s="175"/>
      <c r="B331" s="175"/>
      <c r="C331" s="223"/>
      <c r="D331" s="136"/>
      <c r="E331" s="175"/>
      <c r="F331" s="181"/>
      <c r="G331" s="181"/>
      <c r="H331" s="34" t="s">
        <v>186</v>
      </c>
      <c r="I331" s="44">
        <v>2180708.0699999998</v>
      </c>
      <c r="J331" s="175"/>
      <c r="K331" s="175"/>
      <c r="L331" s="175"/>
      <c r="M331" s="175"/>
      <c r="N331" s="175"/>
      <c r="O331" s="175"/>
      <c r="P331" s="175"/>
      <c r="Q331" s="178"/>
      <c r="R331" s="178"/>
      <c r="S331" s="38" t="s">
        <v>1185</v>
      </c>
      <c r="T331" s="36" t="s">
        <v>650</v>
      </c>
      <c r="U331" s="76">
        <v>1</v>
      </c>
      <c r="V331" s="76">
        <v>1</v>
      </c>
      <c r="W331" s="76">
        <v>1</v>
      </c>
      <c r="X331" s="76">
        <v>1</v>
      </c>
      <c r="Y331" s="77">
        <v>0.76880000000000004</v>
      </c>
      <c r="Z331" s="160"/>
      <c r="AA331" s="160"/>
      <c r="AB331" s="157"/>
      <c r="AC331" s="154"/>
      <c r="AD331" s="151"/>
      <c r="AE331" s="145"/>
    </row>
    <row r="332" spans="1:31" ht="15.75" x14ac:dyDescent="0.2">
      <c r="A332" s="175"/>
      <c r="B332" s="175"/>
      <c r="C332" s="223"/>
      <c r="D332" s="136"/>
      <c r="E332" s="175"/>
      <c r="F332" s="181"/>
      <c r="G332" s="181"/>
      <c r="H332" s="34" t="s">
        <v>187</v>
      </c>
      <c r="I332" s="44">
        <v>9618332.3100000005</v>
      </c>
      <c r="J332" s="175"/>
      <c r="K332" s="175"/>
      <c r="L332" s="175"/>
      <c r="M332" s="175"/>
      <c r="N332" s="175"/>
      <c r="O332" s="175"/>
      <c r="P332" s="175"/>
      <c r="Q332" s="178"/>
      <c r="R332" s="178"/>
      <c r="S332" s="38" t="s">
        <v>1186</v>
      </c>
      <c r="T332" s="36" t="s">
        <v>650</v>
      </c>
      <c r="U332" s="36">
        <v>2</v>
      </c>
      <c r="V332" s="36">
        <v>10</v>
      </c>
      <c r="W332" s="36">
        <v>8</v>
      </c>
      <c r="X332" s="36">
        <v>5</v>
      </c>
      <c r="Y332" s="39">
        <v>2</v>
      </c>
      <c r="Z332" s="160"/>
      <c r="AA332" s="160"/>
      <c r="AB332" s="157"/>
      <c r="AC332" s="154"/>
      <c r="AD332" s="151"/>
      <c r="AE332" s="145"/>
    </row>
    <row r="333" spans="1:31" ht="31.5" x14ac:dyDescent="0.2">
      <c r="A333" s="175"/>
      <c r="B333" s="175"/>
      <c r="C333" s="223"/>
      <c r="D333" s="136"/>
      <c r="E333" s="175"/>
      <c r="F333" s="181"/>
      <c r="G333" s="181"/>
      <c r="H333" s="34" t="s">
        <v>501</v>
      </c>
      <c r="I333" s="44">
        <v>42905975.079999998</v>
      </c>
      <c r="J333" s="217"/>
      <c r="K333" s="175"/>
      <c r="L333" s="175"/>
      <c r="M333" s="175"/>
      <c r="N333" s="175"/>
      <c r="O333" s="175"/>
      <c r="P333" s="175"/>
      <c r="Q333" s="178"/>
      <c r="R333" s="178"/>
      <c r="S333" s="38" t="s">
        <v>1184</v>
      </c>
      <c r="T333" s="36" t="s">
        <v>650</v>
      </c>
      <c r="U333" s="76">
        <v>1</v>
      </c>
      <c r="V333" s="76">
        <v>1</v>
      </c>
      <c r="W333" s="76">
        <v>1</v>
      </c>
      <c r="X333" s="76">
        <v>1</v>
      </c>
      <c r="Y333" s="77">
        <v>1</v>
      </c>
      <c r="Z333" s="160"/>
      <c r="AA333" s="160"/>
      <c r="AB333" s="157"/>
      <c r="AC333" s="154"/>
      <c r="AD333" s="151"/>
      <c r="AE333" s="145"/>
    </row>
    <row r="334" spans="1:31" ht="31.5" x14ac:dyDescent="0.2">
      <c r="A334" s="175"/>
      <c r="B334" s="175"/>
      <c r="C334" s="223" t="s">
        <v>591</v>
      </c>
      <c r="D334" s="136"/>
      <c r="E334" s="175"/>
      <c r="F334" s="181"/>
      <c r="G334" s="181"/>
      <c r="H334" s="34" t="s">
        <v>353</v>
      </c>
      <c r="I334" s="44">
        <v>9009288.5199999996</v>
      </c>
      <c r="J334" s="216" t="s">
        <v>18</v>
      </c>
      <c r="K334" s="175"/>
      <c r="L334" s="175"/>
      <c r="M334" s="175"/>
      <c r="N334" s="175"/>
      <c r="O334" s="175"/>
      <c r="P334" s="175"/>
      <c r="Q334" s="178"/>
      <c r="R334" s="178"/>
      <c r="S334" s="38" t="s">
        <v>1187</v>
      </c>
      <c r="T334" s="36" t="s">
        <v>650</v>
      </c>
      <c r="U334" s="82">
        <v>6500</v>
      </c>
      <c r="V334" s="82">
        <v>6500</v>
      </c>
      <c r="W334" s="82">
        <v>6500</v>
      </c>
      <c r="X334" s="82">
        <v>6500</v>
      </c>
      <c r="Y334" s="83">
        <v>7232</v>
      </c>
      <c r="Z334" s="160"/>
      <c r="AA334" s="160"/>
      <c r="AB334" s="157"/>
      <c r="AC334" s="154"/>
      <c r="AD334" s="151"/>
      <c r="AE334" s="145"/>
    </row>
    <row r="335" spans="1:31" ht="15.75" x14ac:dyDescent="0.2">
      <c r="A335" s="175"/>
      <c r="B335" s="175"/>
      <c r="C335" s="219"/>
      <c r="D335" s="137"/>
      <c r="E335" s="176"/>
      <c r="F335" s="182"/>
      <c r="G335" s="182"/>
      <c r="H335" s="49" t="s">
        <v>354</v>
      </c>
      <c r="I335" s="50">
        <v>19062473.539999999</v>
      </c>
      <c r="J335" s="176"/>
      <c r="K335" s="176"/>
      <c r="L335" s="176"/>
      <c r="M335" s="176"/>
      <c r="N335" s="176"/>
      <c r="O335" s="176"/>
      <c r="P335" s="176"/>
      <c r="Q335" s="179"/>
      <c r="R335" s="179"/>
      <c r="S335" s="162" t="s">
        <v>650</v>
      </c>
      <c r="T335" s="163"/>
      <c r="U335" s="163"/>
      <c r="V335" s="163"/>
      <c r="W335" s="163"/>
      <c r="X335" s="164"/>
      <c r="Y335" s="39" t="s">
        <v>650</v>
      </c>
      <c r="Z335" s="161"/>
      <c r="AA335" s="161"/>
      <c r="AB335" s="158"/>
      <c r="AC335" s="155"/>
      <c r="AD335" s="152"/>
      <c r="AE335" s="146"/>
    </row>
    <row r="336" spans="1:31" ht="15.75" x14ac:dyDescent="0.2">
      <c r="A336" s="175"/>
      <c r="B336" s="175"/>
      <c r="C336" s="78" t="s">
        <v>551</v>
      </c>
      <c r="D336" s="135" t="s">
        <v>749</v>
      </c>
      <c r="E336" s="174" t="s">
        <v>916</v>
      </c>
      <c r="F336" s="180" t="e">
        <f>G336*Y4</f>
        <v>#VALUE!</v>
      </c>
      <c r="G336" s="180">
        <f>SUM(I336:I341)</f>
        <v>4453328.32</v>
      </c>
      <c r="H336" s="61" t="s">
        <v>190</v>
      </c>
      <c r="I336" s="35">
        <v>604695.09</v>
      </c>
      <c r="J336" s="174" t="s">
        <v>12</v>
      </c>
      <c r="K336" s="174" t="s">
        <v>636</v>
      </c>
      <c r="L336" s="174" t="s">
        <v>637</v>
      </c>
      <c r="M336" s="174" t="s">
        <v>650</v>
      </c>
      <c r="N336" s="174" t="s">
        <v>638</v>
      </c>
      <c r="O336" s="174" t="s">
        <v>638</v>
      </c>
      <c r="P336" s="174" t="s">
        <v>914</v>
      </c>
      <c r="Q336" s="177">
        <v>45992</v>
      </c>
      <c r="R336" s="177">
        <v>45992</v>
      </c>
      <c r="S336" s="165" t="s">
        <v>650</v>
      </c>
      <c r="T336" s="166"/>
      <c r="U336" s="166"/>
      <c r="V336" s="166"/>
      <c r="W336" s="166"/>
      <c r="X336" s="167"/>
      <c r="Y336" s="144" t="s">
        <v>650</v>
      </c>
      <c r="Z336" s="159">
        <f>SUM('[1]Provedbeni program'!$W$333:$W$338)</f>
        <v>679660.25</v>
      </c>
      <c r="AA336" s="159">
        <f>Z336*7.5345</f>
        <v>5120900.1536250003</v>
      </c>
      <c r="AB336" s="156" t="s">
        <v>638</v>
      </c>
      <c r="AC336" s="153" t="s">
        <v>1216</v>
      </c>
      <c r="AD336" s="150" t="s">
        <v>1215</v>
      </c>
      <c r="AE336" s="144" t="s">
        <v>1287</v>
      </c>
    </row>
    <row r="337" spans="1:31" ht="15.75" x14ac:dyDescent="0.2">
      <c r="A337" s="175"/>
      <c r="B337" s="175"/>
      <c r="C337" s="223" t="s">
        <v>552</v>
      </c>
      <c r="D337" s="136"/>
      <c r="E337" s="175"/>
      <c r="F337" s="181"/>
      <c r="G337" s="181"/>
      <c r="H337" s="34" t="s">
        <v>191</v>
      </c>
      <c r="I337" s="44">
        <v>387169.83</v>
      </c>
      <c r="J337" s="175"/>
      <c r="K337" s="175"/>
      <c r="L337" s="175"/>
      <c r="M337" s="175"/>
      <c r="N337" s="175"/>
      <c r="O337" s="175"/>
      <c r="P337" s="175"/>
      <c r="Q337" s="178"/>
      <c r="R337" s="178"/>
      <c r="S337" s="168"/>
      <c r="T337" s="169"/>
      <c r="U337" s="169"/>
      <c r="V337" s="169"/>
      <c r="W337" s="169"/>
      <c r="X337" s="170"/>
      <c r="Y337" s="146"/>
      <c r="Z337" s="160"/>
      <c r="AA337" s="160"/>
      <c r="AB337" s="157"/>
      <c r="AC337" s="154"/>
      <c r="AD337" s="151"/>
      <c r="AE337" s="145"/>
    </row>
    <row r="338" spans="1:31" ht="47.25" x14ac:dyDescent="0.2">
      <c r="A338" s="175"/>
      <c r="B338" s="175"/>
      <c r="C338" s="223"/>
      <c r="D338" s="136"/>
      <c r="E338" s="175"/>
      <c r="F338" s="181"/>
      <c r="G338" s="181"/>
      <c r="H338" s="34" t="s">
        <v>192</v>
      </c>
      <c r="I338" s="44">
        <v>1520034.74</v>
      </c>
      <c r="J338" s="175"/>
      <c r="K338" s="175"/>
      <c r="L338" s="175"/>
      <c r="M338" s="175"/>
      <c r="N338" s="175"/>
      <c r="O338" s="175"/>
      <c r="P338" s="175"/>
      <c r="Q338" s="178"/>
      <c r="R338" s="178"/>
      <c r="S338" s="38" t="s">
        <v>1188</v>
      </c>
      <c r="T338" s="36" t="s">
        <v>650</v>
      </c>
      <c r="U338" s="76">
        <v>0.8</v>
      </c>
      <c r="V338" s="76">
        <v>0.2</v>
      </c>
      <c r="W338" s="76">
        <v>0.5</v>
      </c>
      <c r="X338" s="76">
        <v>0.5</v>
      </c>
      <c r="Y338" s="77">
        <v>0.8</v>
      </c>
      <c r="Z338" s="160"/>
      <c r="AA338" s="160"/>
      <c r="AB338" s="157"/>
      <c r="AC338" s="154"/>
      <c r="AD338" s="151"/>
      <c r="AE338" s="145"/>
    </row>
    <row r="339" spans="1:31" ht="15.75" x14ac:dyDescent="0.2">
      <c r="A339" s="175"/>
      <c r="B339" s="175"/>
      <c r="C339" s="223"/>
      <c r="D339" s="136"/>
      <c r="E339" s="175"/>
      <c r="F339" s="181"/>
      <c r="G339" s="181"/>
      <c r="H339" s="34" t="s">
        <v>405</v>
      </c>
      <c r="I339" s="44">
        <v>3900</v>
      </c>
      <c r="J339" s="217"/>
      <c r="K339" s="175"/>
      <c r="L339" s="175"/>
      <c r="M339" s="175"/>
      <c r="N339" s="175"/>
      <c r="O339" s="175"/>
      <c r="P339" s="175"/>
      <c r="Q339" s="178"/>
      <c r="R339" s="178"/>
      <c r="S339" s="162" t="s">
        <v>650</v>
      </c>
      <c r="T339" s="163"/>
      <c r="U339" s="163"/>
      <c r="V339" s="163"/>
      <c r="W339" s="163"/>
      <c r="X339" s="164"/>
      <c r="Y339" s="39"/>
      <c r="Z339" s="160"/>
      <c r="AA339" s="160"/>
      <c r="AB339" s="157"/>
      <c r="AC339" s="154"/>
      <c r="AD339" s="151"/>
      <c r="AE339" s="145"/>
    </row>
    <row r="340" spans="1:31" ht="47.25" x14ac:dyDescent="0.2">
      <c r="A340" s="175"/>
      <c r="B340" s="175"/>
      <c r="C340" s="67" t="s">
        <v>527</v>
      </c>
      <c r="D340" s="136"/>
      <c r="E340" s="175"/>
      <c r="F340" s="181"/>
      <c r="G340" s="181"/>
      <c r="H340" s="34" t="s">
        <v>115</v>
      </c>
      <c r="I340" s="44">
        <v>79908.42</v>
      </c>
      <c r="J340" s="216" t="s">
        <v>8</v>
      </c>
      <c r="K340" s="175"/>
      <c r="L340" s="175"/>
      <c r="M340" s="175"/>
      <c r="N340" s="175"/>
      <c r="O340" s="175"/>
      <c r="P340" s="175"/>
      <c r="Q340" s="178"/>
      <c r="R340" s="178"/>
      <c r="S340" s="38" t="s">
        <v>915</v>
      </c>
      <c r="T340" s="36" t="s">
        <v>650</v>
      </c>
      <c r="U340" s="36">
        <v>346</v>
      </c>
      <c r="V340" s="36">
        <v>360</v>
      </c>
      <c r="W340" s="36">
        <v>370</v>
      </c>
      <c r="X340" s="36">
        <v>380</v>
      </c>
      <c r="Y340" s="39">
        <v>459</v>
      </c>
      <c r="Z340" s="160"/>
      <c r="AA340" s="160"/>
      <c r="AB340" s="157"/>
      <c r="AC340" s="154"/>
      <c r="AD340" s="151"/>
      <c r="AE340" s="145"/>
    </row>
    <row r="341" spans="1:31" ht="47.25" x14ac:dyDescent="0.2">
      <c r="A341" s="175"/>
      <c r="B341" s="176"/>
      <c r="C341" s="79" t="s">
        <v>529</v>
      </c>
      <c r="D341" s="137"/>
      <c r="E341" s="176"/>
      <c r="F341" s="182"/>
      <c r="G341" s="182"/>
      <c r="H341" s="49" t="s">
        <v>117</v>
      </c>
      <c r="I341" s="50">
        <v>1857620.24</v>
      </c>
      <c r="J341" s="176"/>
      <c r="K341" s="176"/>
      <c r="L341" s="176"/>
      <c r="M341" s="176"/>
      <c r="N341" s="176"/>
      <c r="O341" s="176"/>
      <c r="P341" s="176"/>
      <c r="Q341" s="179"/>
      <c r="R341" s="179"/>
      <c r="S341" s="38" t="s">
        <v>1189</v>
      </c>
      <c r="T341" s="36" t="s">
        <v>650</v>
      </c>
      <c r="U341" s="36">
        <v>150</v>
      </c>
      <c r="V341" s="36">
        <v>180</v>
      </c>
      <c r="W341" s="36">
        <v>190</v>
      </c>
      <c r="X341" s="36">
        <v>200</v>
      </c>
      <c r="Y341" s="39">
        <v>211</v>
      </c>
      <c r="Z341" s="161"/>
      <c r="AA341" s="161"/>
      <c r="AB341" s="158"/>
      <c r="AC341" s="155"/>
      <c r="AD341" s="152"/>
      <c r="AE341" s="146"/>
    </row>
    <row r="342" spans="1:31" ht="15.75" x14ac:dyDescent="0.2">
      <c r="A342" s="175"/>
      <c r="B342" s="174" t="s">
        <v>1321</v>
      </c>
      <c r="C342" s="218" t="s">
        <v>539</v>
      </c>
      <c r="D342" s="135" t="s">
        <v>750</v>
      </c>
      <c r="E342" s="174" t="s">
        <v>917</v>
      </c>
      <c r="F342" s="180" t="e">
        <f>G342*Y4</f>
        <v>#VALUE!</v>
      </c>
      <c r="G342" s="180">
        <f>SUM(I342:I345)</f>
        <v>172031741.13</v>
      </c>
      <c r="H342" s="61" t="s">
        <v>165</v>
      </c>
      <c r="I342" s="35">
        <v>84943649.349999994</v>
      </c>
      <c r="J342" s="174" t="s">
        <v>10</v>
      </c>
      <c r="K342" s="174" t="s">
        <v>831</v>
      </c>
      <c r="L342" s="174" t="s">
        <v>637</v>
      </c>
      <c r="M342" s="174" t="s">
        <v>918</v>
      </c>
      <c r="N342" s="174" t="s">
        <v>638</v>
      </c>
      <c r="O342" s="174" t="s">
        <v>638</v>
      </c>
      <c r="P342" s="174" t="s">
        <v>919</v>
      </c>
      <c r="Q342" s="177" t="s">
        <v>920</v>
      </c>
      <c r="R342" s="177">
        <v>45992</v>
      </c>
      <c r="S342" s="162" t="s">
        <v>650</v>
      </c>
      <c r="T342" s="163"/>
      <c r="U342" s="164"/>
      <c r="V342" s="36">
        <v>23</v>
      </c>
      <c r="W342" s="36">
        <v>22</v>
      </c>
      <c r="X342" s="36">
        <v>17</v>
      </c>
      <c r="Y342" s="39" t="s">
        <v>650</v>
      </c>
      <c r="Z342" s="159">
        <f>SUM('[1]Provedbeni program'!$W$339:$W$342)</f>
        <v>3337445.0400000005</v>
      </c>
      <c r="AA342" s="159">
        <f>Z342*7.5345</f>
        <v>25145979.653880004</v>
      </c>
      <c r="AB342" s="156" t="s">
        <v>638</v>
      </c>
      <c r="AC342" s="153" t="s">
        <v>1216</v>
      </c>
      <c r="AD342" s="150" t="s">
        <v>1215</v>
      </c>
      <c r="AE342" s="144" t="s">
        <v>1287</v>
      </c>
    </row>
    <row r="343" spans="1:31" ht="31.5" x14ac:dyDescent="0.2">
      <c r="A343" s="175"/>
      <c r="B343" s="175"/>
      <c r="C343" s="223"/>
      <c r="D343" s="136"/>
      <c r="E343" s="175"/>
      <c r="F343" s="181"/>
      <c r="G343" s="181"/>
      <c r="H343" s="34" t="s">
        <v>486</v>
      </c>
      <c r="I343" s="44">
        <v>84444449.650000006</v>
      </c>
      <c r="J343" s="217"/>
      <c r="K343" s="175"/>
      <c r="L343" s="175"/>
      <c r="M343" s="175"/>
      <c r="N343" s="175"/>
      <c r="O343" s="175"/>
      <c r="P343" s="175"/>
      <c r="Q343" s="178"/>
      <c r="R343" s="178"/>
      <c r="S343" s="38" t="s">
        <v>686</v>
      </c>
      <c r="T343" s="36">
        <v>15</v>
      </c>
      <c r="U343" s="36">
        <v>10</v>
      </c>
      <c r="V343" s="36">
        <v>6</v>
      </c>
      <c r="W343" s="36">
        <v>8</v>
      </c>
      <c r="X343" s="36">
        <v>6</v>
      </c>
      <c r="Y343" s="39">
        <v>7</v>
      </c>
      <c r="Z343" s="160"/>
      <c r="AA343" s="160"/>
      <c r="AB343" s="157"/>
      <c r="AC343" s="154"/>
      <c r="AD343" s="151"/>
      <c r="AE343" s="145"/>
    </row>
    <row r="344" spans="1:31" ht="47.25" x14ac:dyDescent="0.2">
      <c r="A344" s="175"/>
      <c r="B344" s="175"/>
      <c r="C344" s="67" t="s">
        <v>591</v>
      </c>
      <c r="D344" s="136"/>
      <c r="E344" s="175"/>
      <c r="F344" s="181"/>
      <c r="G344" s="181"/>
      <c r="H344" s="34" t="s">
        <v>467</v>
      </c>
      <c r="I344" s="44">
        <v>2189973.7000000002</v>
      </c>
      <c r="J344" s="92" t="s">
        <v>18</v>
      </c>
      <c r="K344" s="175"/>
      <c r="L344" s="175"/>
      <c r="M344" s="175"/>
      <c r="N344" s="175"/>
      <c r="O344" s="175"/>
      <c r="P344" s="175"/>
      <c r="Q344" s="178"/>
      <c r="R344" s="178"/>
      <c r="S344" s="38" t="s">
        <v>688</v>
      </c>
      <c r="T344" s="36">
        <v>1</v>
      </c>
      <c r="U344" s="36">
        <v>1</v>
      </c>
      <c r="V344" s="36">
        <v>4</v>
      </c>
      <c r="W344" s="36">
        <v>0</v>
      </c>
      <c r="X344" s="36">
        <v>0</v>
      </c>
      <c r="Y344" s="39">
        <v>0</v>
      </c>
      <c r="Z344" s="160"/>
      <c r="AA344" s="160"/>
      <c r="AB344" s="157"/>
      <c r="AC344" s="154"/>
      <c r="AD344" s="151"/>
      <c r="AE344" s="145"/>
    </row>
    <row r="345" spans="1:31" ht="47.25" x14ac:dyDescent="0.2">
      <c r="A345" s="175"/>
      <c r="B345" s="175"/>
      <c r="C345" s="79" t="s">
        <v>561</v>
      </c>
      <c r="D345" s="137"/>
      <c r="E345" s="176"/>
      <c r="F345" s="182"/>
      <c r="G345" s="182"/>
      <c r="H345" s="49" t="s">
        <v>419</v>
      </c>
      <c r="I345" s="50">
        <v>453668.43</v>
      </c>
      <c r="J345" s="80" t="s">
        <v>15</v>
      </c>
      <c r="K345" s="176"/>
      <c r="L345" s="176"/>
      <c r="M345" s="176"/>
      <c r="N345" s="176"/>
      <c r="O345" s="176"/>
      <c r="P345" s="176"/>
      <c r="Q345" s="179"/>
      <c r="R345" s="179"/>
      <c r="S345" s="38" t="s">
        <v>687</v>
      </c>
      <c r="T345" s="76">
        <v>0.75</v>
      </c>
      <c r="U345" s="76">
        <v>0.75</v>
      </c>
      <c r="V345" s="76">
        <v>1</v>
      </c>
      <c r="W345" s="36" t="s">
        <v>637</v>
      </c>
      <c r="X345" s="36" t="s">
        <v>637</v>
      </c>
      <c r="Y345" s="77">
        <v>0.9</v>
      </c>
      <c r="Z345" s="161"/>
      <c r="AA345" s="161"/>
      <c r="AB345" s="158"/>
      <c r="AC345" s="155"/>
      <c r="AD345" s="152"/>
      <c r="AE345" s="146"/>
    </row>
    <row r="346" spans="1:31" ht="173.25" x14ac:dyDescent="0.2">
      <c r="A346" s="175"/>
      <c r="B346" s="175"/>
      <c r="C346" s="56" t="s">
        <v>542</v>
      </c>
      <c r="D346" s="57" t="s">
        <v>751</v>
      </c>
      <c r="E346" s="36" t="s">
        <v>922</v>
      </c>
      <c r="F346" s="62" t="e">
        <f>G346*Y4</f>
        <v>#VALUE!</v>
      </c>
      <c r="G346" s="62">
        <f>SUM(I346)</f>
        <v>7006604.21</v>
      </c>
      <c r="H346" s="59" t="s">
        <v>488</v>
      </c>
      <c r="I346" s="62">
        <v>7006604.21</v>
      </c>
      <c r="J346" s="36" t="s">
        <v>10</v>
      </c>
      <c r="K346" s="36" t="s">
        <v>794</v>
      </c>
      <c r="L346" s="36" t="s">
        <v>637</v>
      </c>
      <c r="M346" s="36" t="s">
        <v>904</v>
      </c>
      <c r="N346" s="36" t="s">
        <v>786</v>
      </c>
      <c r="O346" s="36" t="s">
        <v>642</v>
      </c>
      <c r="P346" s="36" t="s">
        <v>921</v>
      </c>
      <c r="Q346" s="37">
        <v>45992</v>
      </c>
      <c r="R346" s="37">
        <v>45992</v>
      </c>
      <c r="S346" s="38" t="s">
        <v>689</v>
      </c>
      <c r="T346" s="76">
        <v>1</v>
      </c>
      <c r="U346" s="76">
        <v>1</v>
      </c>
      <c r="V346" s="76">
        <v>1</v>
      </c>
      <c r="W346" s="76">
        <v>1</v>
      </c>
      <c r="X346" s="76">
        <v>1</v>
      </c>
      <c r="Y346" s="77">
        <v>0.59</v>
      </c>
      <c r="Z346" s="63">
        <f>'[1]Provedbeni program'!$W$343</f>
        <v>559476.47</v>
      </c>
      <c r="AA346" s="63">
        <f>Z346*7.5345</f>
        <v>4215375.463215</v>
      </c>
      <c r="AB346" s="64" t="s">
        <v>638</v>
      </c>
      <c r="AC346" s="65" t="s">
        <v>1216</v>
      </c>
      <c r="AD346" s="66" t="s">
        <v>1223</v>
      </c>
      <c r="AE346" s="39" t="s">
        <v>1287</v>
      </c>
    </row>
    <row r="347" spans="1:31" ht="63" x14ac:dyDescent="0.2">
      <c r="A347" s="175"/>
      <c r="B347" s="175"/>
      <c r="C347" s="78" t="s">
        <v>515</v>
      </c>
      <c r="D347" s="135" t="s">
        <v>752</v>
      </c>
      <c r="E347" s="174" t="s">
        <v>923</v>
      </c>
      <c r="F347" s="180" t="e">
        <f>G347*Y4</f>
        <v>#VALUE!</v>
      </c>
      <c r="G347" s="180">
        <f>SUM(I347:I349)</f>
        <v>12344223.919999998</v>
      </c>
      <c r="H347" s="61" t="s">
        <v>89</v>
      </c>
      <c r="I347" s="35">
        <v>512071.79000000004</v>
      </c>
      <c r="J347" s="60" t="s">
        <v>8</v>
      </c>
      <c r="K347" s="174" t="s">
        <v>924</v>
      </c>
      <c r="L347" s="174" t="s">
        <v>637</v>
      </c>
      <c r="M347" s="174">
        <v>11</v>
      </c>
      <c r="N347" s="174" t="s">
        <v>638</v>
      </c>
      <c r="O347" s="174" t="s">
        <v>642</v>
      </c>
      <c r="P347" s="174" t="s">
        <v>926</v>
      </c>
      <c r="Q347" s="177">
        <v>45992</v>
      </c>
      <c r="R347" s="177">
        <v>45992</v>
      </c>
      <c r="S347" s="38" t="s">
        <v>690</v>
      </c>
      <c r="T347" s="36">
        <v>0</v>
      </c>
      <c r="U347" s="36">
        <v>0</v>
      </c>
      <c r="V347" s="36">
        <v>1</v>
      </c>
      <c r="W347" s="36">
        <v>2</v>
      </c>
      <c r="X347" s="36">
        <v>2</v>
      </c>
      <c r="Y347" s="39">
        <v>0</v>
      </c>
      <c r="Z347" s="159">
        <f>SUM('[1]Provedbeni program'!$W$344:$W$346)</f>
        <v>1960652.1684969142</v>
      </c>
      <c r="AA347" s="159">
        <f>Z347*7.5345</f>
        <v>14772533.763540002</v>
      </c>
      <c r="AB347" s="156" t="s">
        <v>638</v>
      </c>
      <c r="AC347" s="153" t="s">
        <v>1216</v>
      </c>
      <c r="AD347" s="150" t="s">
        <v>1215</v>
      </c>
      <c r="AE347" s="144" t="s">
        <v>1287</v>
      </c>
    </row>
    <row r="348" spans="1:31" ht="31.5" x14ac:dyDescent="0.2">
      <c r="A348" s="175"/>
      <c r="B348" s="175"/>
      <c r="C348" s="67" t="s">
        <v>587</v>
      </c>
      <c r="D348" s="136"/>
      <c r="E348" s="175"/>
      <c r="F348" s="181"/>
      <c r="G348" s="181"/>
      <c r="H348" s="34" t="s">
        <v>508</v>
      </c>
      <c r="I348" s="44">
        <v>10868331.039999999</v>
      </c>
      <c r="J348" s="92" t="s">
        <v>17</v>
      </c>
      <c r="K348" s="175"/>
      <c r="L348" s="175"/>
      <c r="M348" s="175"/>
      <c r="N348" s="175"/>
      <c r="O348" s="175"/>
      <c r="P348" s="175"/>
      <c r="Q348" s="178"/>
      <c r="R348" s="178"/>
      <c r="S348" s="38" t="s">
        <v>925</v>
      </c>
      <c r="T348" s="36" t="s">
        <v>650</v>
      </c>
      <c r="U348" s="76">
        <v>1</v>
      </c>
      <c r="V348" s="76">
        <v>1</v>
      </c>
      <c r="W348" s="36">
        <v>0</v>
      </c>
      <c r="X348" s="36">
        <v>0</v>
      </c>
      <c r="Y348" s="77">
        <v>1</v>
      </c>
      <c r="Z348" s="160"/>
      <c r="AA348" s="160"/>
      <c r="AB348" s="157"/>
      <c r="AC348" s="154"/>
      <c r="AD348" s="151"/>
      <c r="AE348" s="145"/>
    </row>
    <row r="349" spans="1:31" ht="47.25" x14ac:dyDescent="0.2">
      <c r="A349" s="175"/>
      <c r="B349" s="175"/>
      <c r="C349" s="79" t="s">
        <v>529</v>
      </c>
      <c r="D349" s="137"/>
      <c r="E349" s="176"/>
      <c r="F349" s="182"/>
      <c r="G349" s="182"/>
      <c r="H349" s="49" t="s">
        <v>380</v>
      </c>
      <c r="I349" s="50">
        <v>963821.09</v>
      </c>
      <c r="J349" s="80" t="s">
        <v>8</v>
      </c>
      <c r="K349" s="176"/>
      <c r="L349" s="176"/>
      <c r="M349" s="176"/>
      <c r="N349" s="176"/>
      <c r="O349" s="176"/>
      <c r="P349" s="176"/>
      <c r="Q349" s="179"/>
      <c r="R349" s="179"/>
      <c r="S349" s="162" t="s">
        <v>650</v>
      </c>
      <c r="T349" s="163"/>
      <c r="U349" s="163"/>
      <c r="V349" s="163"/>
      <c r="W349" s="163"/>
      <c r="X349" s="164"/>
      <c r="Y349" s="39" t="s">
        <v>650</v>
      </c>
      <c r="Z349" s="161"/>
      <c r="AA349" s="161"/>
      <c r="AB349" s="158"/>
      <c r="AC349" s="155"/>
      <c r="AD349" s="152"/>
      <c r="AE349" s="146"/>
    </row>
    <row r="350" spans="1:31" ht="78.75" x14ac:dyDescent="0.2">
      <c r="A350" s="175"/>
      <c r="B350" s="175"/>
      <c r="C350" s="78" t="s">
        <v>539</v>
      </c>
      <c r="D350" s="135" t="s">
        <v>754</v>
      </c>
      <c r="E350" s="174" t="s">
        <v>929</v>
      </c>
      <c r="F350" s="180" t="e">
        <f>G350*Y4</f>
        <v>#VALUE!</v>
      </c>
      <c r="G350" s="180">
        <f>SUM(I350:I351)</f>
        <v>14308924.84</v>
      </c>
      <c r="H350" s="61" t="s">
        <v>484</v>
      </c>
      <c r="I350" s="35">
        <v>14201316.800000001</v>
      </c>
      <c r="J350" s="60" t="s">
        <v>10</v>
      </c>
      <c r="K350" s="174" t="s">
        <v>794</v>
      </c>
      <c r="L350" s="174" t="s">
        <v>637</v>
      </c>
      <c r="M350" s="174">
        <v>11</v>
      </c>
      <c r="N350" s="174" t="s">
        <v>638</v>
      </c>
      <c r="O350" s="174" t="s">
        <v>642</v>
      </c>
      <c r="P350" s="174" t="s">
        <v>927</v>
      </c>
      <c r="Q350" s="177">
        <v>45992</v>
      </c>
      <c r="R350" s="177">
        <v>45992</v>
      </c>
      <c r="S350" s="38" t="s">
        <v>691</v>
      </c>
      <c r="T350" s="36" t="s">
        <v>650</v>
      </c>
      <c r="U350" s="36">
        <v>5</v>
      </c>
      <c r="V350" s="36">
        <v>7</v>
      </c>
      <c r="W350" s="36">
        <v>10</v>
      </c>
      <c r="X350" s="36">
        <v>10</v>
      </c>
      <c r="Y350" s="39">
        <v>4</v>
      </c>
      <c r="Z350" s="159">
        <f>SUM('[1]Provedbeni program'!$W$347:$W$348)</f>
        <v>1294893.51</v>
      </c>
      <c r="AA350" s="159">
        <f>Z350*7.5345</f>
        <v>9756375.151095001</v>
      </c>
      <c r="AB350" s="156" t="s">
        <v>638</v>
      </c>
      <c r="AC350" s="153" t="s">
        <v>1216</v>
      </c>
      <c r="AD350" s="150" t="s">
        <v>1215</v>
      </c>
      <c r="AE350" s="144" t="s">
        <v>1287</v>
      </c>
    </row>
    <row r="351" spans="1:31" ht="31.5" x14ac:dyDescent="0.2">
      <c r="A351" s="175"/>
      <c r="B351" s="176"/>
      <c r="C351" s="79" t="s">
        <v>521</v>
      </c>
      <c r="D351" s="137"/>
      <c r="E351" s="176"/>
      <c r="F351" s="182"/>
      <c r="G351" s="182"/>
      <c r="H351" s="49" t="s">
        <v>372</v>
      </c>
      <c r="I351" s="50">
        <v>107608.04</v>
      </c>
      <c r="J351" s="80" t="s">
        <v>8</v>
      </c>
      <c r="K351" s="176"/>
      <c r="L351" s="176"/>
      <c r="M351" s="176"/>
      <c r="N351" s="176"/>
      <c r="O351" s="176"/>
      <c r="P351" s="176"/>
      <c r="Q351" s="179"/>
      <c r="R351" s="179"/>
      <c r="S351" s="38" t="s">
        <v>928</v>
      </c>
      <c r="T351" s="36" t="s">
        <v>650</v>
      </c>
      <c r="U351" s="36">
        <v>0.9</v>
      </c>
      <c r="V351" s="36">
        <v>1</v>
      </c>
      <c r="W351" s="36">
        <v>1</v>
      </c>
      <c r="X351" s="36">
        <v>1</v>
      </c>
      <c r="Y351" s="39">
        <v>0.9</v>
      </c>
      <c r="Z351" s="161"/>
      <c r="AA351" s="161"/>
      <c r="AB351" s="158"/>
      <c r="AC351" s="155"/>
      <c r="AD351" s="152"/>
      <c r="AE351" s="146"/>
    </row>
    <row r="352" spans="1:31" ht="31.5" x14ac:dyDescent="0.2">
      <c r="A352" s="175"/>
      <c r="B352" s="174" t="s">
        <v>1322</v>
      </c>
      <c r="C352" s="78" t="s">
        <v>543</v>
      </c>
      <c r="D352" s="135" t="s">
        <v>755</v>
      </c>
      <c r="E352" s="174" t="s">
        <v>930</v>
      </c>
      <c r="F352" s="180" t="e">
        <f>G352*Y4</f>
        <v>#VALUE!</v>
      </c>
      <c r="G352" s="180">
        <f>SUM(I352:I353)</f>
        <v>30519.41</v>
      </c>
      <c r="H352" s="61" t="s">
        <v>402</v>
      </c>
      <c r="I352" s="35">
        <v>13000</v>
      </c>
      <c r="J352" s="60" t="s">
        <v>10</v>
      </c>
      <c r="K352" s="174" t="s">
        <v>794</v>
      </c>
      <c r="L352" s="174" t="s">
        <v>637</v>
      </c>
      <c r="M352" s="174" t="s">
        <v>931</v>
      </c>
      <c r="N352" s="174" t="s">
        <v>638</v>
      </c>
      <c r="O352" s="174" t="s">
        <v>642</v>
      </c>
      <c r="P352" s="174" t="s">
        <v>932</v>
      </c>
      <c r="Q352" s="177">
        <v>45627</v>
      </c>
      <c r="R352" s="177">
        <v>45627</v>
      </c>
      <c r="S352" s="38" t="s">
        <v>933</v>
      </c>
      <c r="T352" s="36">
        <v>0</v>
      </c>
      <c r="U352" s="36">
        <v>0</v>
      </c>
      <c r="V352" s="36">
        <v>1</v>
      </c>
      <c r="W352" s="36">
        <v>0</v>
      </c>
      <c r="X352" s="36">
        <v>0</v>
      </c>
      <c r="Y352" s="39">
        <v>0</v>
      </c>
      <c r="Z352" s="159">
        <v>0</v>
      </c>
      <c r="AA352" s="159">
        <v>0</v>
      </c>
      <c r="AB352" s="156" t="s">
        <v>642</v>
      </c>
      <c r="AC352" s="153"/>
      <c r="AD352" s="144" t="s">
        <v>1219</v>
      </c>
      <c r="AE352" s="144" t="s">
        <v>1287</v>
      </c>
    </row>
    <row r="353" spans="1:31" ht="47.25" x14ac:dyDescent="0.2">
      <c r="A353" s="175"/>
      <c r="B353" s="175"/>
      <c r="C353" s="79" t="s">
        <v>529</v>
      </c>
      <c r="D353" s="137"/>
      <c r="E353" s="176"/>
      <c r="F353" s="182"/>
      <c r="G353" s="182"/>
      <c r="H353" s="49" t="s">
        <v>379</v>
      </c>
      <c r="I353" s="50">
        <v>17519.41</v>
      </c>
      <c r="J353" s="80" t="s">
        <v>8</v>
      </c>
      <c r="K353" s="176"/>
      <c r="L353" s="176"/>
      <c r="M353" s="176"/>
      <c r="N353" s="176"/>
      <c r="O353" s="176"/>
      <c r="P353" s="176"/>
      <c r="Q353" s="179"/>
      <c r="R353" s="179"/>
      <c r="S353" s="38" t="s">
        <v>934</v>
      </c>
      <c r="T353" s="36">
        <v>0</v>
      </c>
      <c r="U353" s="36">
        <v>0</v>
      </c>
      <c r="V353" s="36">
        <v>2</v>
      </c>
      <c r="W353" s="36">
        <v>0</v>
      </c>
      <c r="X353" s="36">
        <v>0</v>
      </c>
      <c r="Y353" s="39">
        <v>0</v>
      </c>
      <c r="Z353" s="161"/>
      <c r="AA353" s="161"/>
      <c r="AB353" s="158"/>
      <c r="AC353" s="155"/>
      <c r="AD353" s="146"/>
      <c r="AE353" s="146"/>
    </row>
    <row r="354" spans="1:31" ht="31.5" x14ac:dyDescent="0.2">
      <c r="A354" s="175"/>
      <c r="B354" s="175"/>
      <c r="C354" s="78" t="s">
        <v>540</v>
      </c>
      <c r="D354" s="135" t="s">
        <v>756</v>
      </c>
      <c r="E354" s="174" t="s">
        <v>935</v>
      </c>
      <c r="F354" s="180" t="e">
        <f>G354*Y4</f>
        <v>#VALUE!</v>
      </c>
      <c r="G354" s="180">
        <f>SUM(I354:I361)</f>
        <v>5744869.0899999999</v>
      </c>
      <c r="H354" s="61" t="s">
        <v>167</v>
      </c>
      <c r="I354" s="35">
        <v>384000</v>
      </c>
      <c r="J354" s="60" t="s">
        <v>10</v>
      </c>
      <c r="K354" s="174" t="s">
        <v>794</v>
      </c>
      <c r="L354" s="174" t="s">
        <v>637</v>
      </c>
      <c r="M354" s="174" t="s">
        <v>936</v>
      </c>
      <c r="N354" s="174" t="s">
        <v>638</v>
      </c>
      <c r="O354" s="174" t="s">
        <v>841</v>
      </c>
      <c r="P354" s="174" t="s">
        <v>940</v>
      </c>
      <c r="Q354" s="177">
        <v>45992</v>
      </c>
      <c r="R354" s="177">
        <v>45992</v>
      </c>
      <c r="S354" s="162" t="s">
        <v>650</v>
      </c>
      <c r="T354" s="163"/>
      <c r="U354" s="163"/>
      <c r="V354" s="163"/>
      <c r="W354" s="163"/>
      <c r="X354" s="164"/>
      <c r="Y354" s="39" t="s">
        <v>650</v>
      </c>
      <c r="Z354" s="159">
        <f>SUM('[1]Provedbeni program'!$W$351:$W$358)</f>
        <v>1176569.5</v>
      </c>
      <c r="AA354" s="159">
        <f>Z354*7.5345</f>
        <v>8864862.8977500014</v>
      </c>
      <c r="AB354" s="156" t="s">
        <v>638</v>
      </c>
      <c r="AC354" s="153" t="s">
        <v>1216</v>
      </c>
      <c r="AD354" s="150" t="s">
        <v>1215</v>
      </c>
      <c r="AE354" s="144" t="s">
        <v>1287</v>
      </c>
    </row>
    <row r="355" spans="1:31" ht="31.5" x14ac:dyDescent="0.2">
      <c r="A355" s="175"/>
      <c r="B355" s="175"/>
      <c r="C355" s="223" t="s">
        <v>513</v>
      </c>
      <c r="D355" s="136"/>
      <c r="E355" s="175"/>
      <c r="F355" s="181"/>
      <c r="G355" s="181"/>
      <c r="H355" s="34" t="s">
        <v>83</v>
      </c>
      <c r="I355" s="44">
        <v>246895.83000000002</v>
      </c>
      <c r="J355" s="216" t="s">
        <v>8</v>
      </c>
      <c r="K355" s="175"/>
      <c r="L355" s="175"/>
      <c r="M355" s="175"/>
      <c r="N355" s="175"/>
      <c r="O355" s="175"/>
      <c r="P355" s="175"/>
      <c r="Q355" s="178"/>
      <c r="R355" s="178"/>
      <c r="S355" s="38" t="s">
        <v>692</v>
      </c>
      <c r="T355" s="36">
        <v>0</v>
      </c>
      <c r="U355" s="36">
        <v>0</v>
      </c>
      <c r="V355" s="36">
        <v>2</v>
      </c>
      <c r="W355" s="36">
        <v>1</v>
      </c>
      <c r="X355" s="36">
        <v>1</v>
      </c>
      <c r="Y355" s="39">
        <v>1</v>
      </c>
      <c r="Z355" s="160"/>
      <c r="AA355" s="160"/>
      <c r="AB355" s="157"/>
      <c r="AC355" s="154"/>
      <c r="AD355" s="151"/>
      <c r="AE355" s="145"/>
    </row>
    <row r="356" spans="1:31" ht="47.25" x14ac:dyDescent="0.2">
      <c r="A356" s="175"/>
      <c r="B356" s="175"/>
      <c r="C356" s="223"/>
      <c r="D356" s="136"/>
      <c r="E356" s="175"/>
      <c r="F356" s="181"/>
      <c r="G356" s="181"/>
      <c r="H356" s="34" t="s">
        <v>84</v>
      </c>
      <c r="I356" s="44">
        <v>474066.39</v>
      </c>
      <c r="J356" s="175"/>
      <c r="K356" s="175"/>
      <c r="L356" s="175"/>
      <c r="M356" s="175"/>
      <c r="N356" s="175"/>
      <c r="O356" s="175"/>
      <c r="P356" s="175"/>
      <c r="Q356" s="178"/>
      <c r="R356" s="178"/>
      <c r="S356" s="38" t="s">
        <v>693</v>
      </c>
      <c r="T356" s="36">
        <v>0</v>
      </c>
      <c r="U356" s="36">
        <v>2</v>
      </c>
      <c r="V356" s="36">
        <v>3</v>
      </c>
      <c r="W356" s="36">
        <v>2</v>
      </c>
      <c r="X356" s="36">
        <v>1</v>
      </c>
      <c r="Y356" s="39">
        <v>1</v>
      </c>
      <c r="Z356" s="160"/>
      <c r="AA356" s="160"/>
      <c r="AB356" s="157"/>
      <c r="AC356" s="154"/>
      <c r="AD356" s="151"/>
      <c r="AE356" s="145"/>
    </row>
    <row r="357" spans="1:31" ht="31.5" x14ac:dyDescent="0.2">
      <c r="A357" s="175"/>
      <c r="B357" s="175"/>
      <c r="C357" s="223"/>
      <c r="D357" s="136"/>
      <c r="E357" s="175"/>
      <c r="F357" s="181"/>
      <c r="G357" s="181"/>
      <c r="H357" s="34" t="s">
        <v>85</v>
      </c>
      <c r="I357" s="44">
        <v>1529842.18</v>
      </c>
      <c r="J357" s="175"/>
      <c r="K357" s="175"/>
      <c r="L357" s="175"/>
      <c r="M357" s="175"/>
      <c r="N357" s="175"/>
      <c r="O357" s="175"/>
      <c r="P357" s="175"/>
      <c r="Q357" s="178"/>
      <c r="R357" s="178"/>
      <c r="S357" s="38" t="s">
        <v>937</v>
      </c>
      <c r="T357" s="36" t="s">
        <v>650</v>
      </c>
      <c r="U357" s="36">
        <v>1</v>
      </c>
      <c r="V357" s="36">
        <v>1</v>
      </c>
      <c r="W357" s="36">
        <v>1</v>
      </c>
      <c r="X357" s="36">
        <v>1</v>
      </c>
      <c r="Y357" s="39">
        <v>0</v>
      </c>
      <c r="Z357" s="160"/>
      <c r="AA357" s="160"/>
      <c r="AB357" s="157"/>
      <c r="AC357" s="154"/>
      <c r="AD357" s="151"/>
      <c r="AE357" s="145"/>
    </row>
    <row r="358" spans="1:31" ht="31.5" x14ac:dyDescent="0.2">
      <c r="A358" s="175"/>
      <c r="B358" s="175"/>
      <c r="C358" s="223"/>
      <c r="D358" s="136"/>
      <c r="E358" s="175"/>
      <c r="F358" s="181"/>
      <c r="G358" s="181"/>
      <c r="H358" s="34" t="s">
        <v>362</v>
      </c>
      <c r="I358" s="44">
        <v>207576.55</v>
      </c>
      <c r="J358" s="217"/>
      <c r="K358" s="175"/>
      <c r="L358" s="175"/>
      <c r="M358" s="175"/>
      <c r="N358" s="175"/>
      <c r="O358" s="175"/>
      <c r="P358" s="175"/>
      <c r="Q358" s="178"/>
      <c r="R358" s="178"/>
      <c r="S358" s="38" t="s">
        <v>694</v>
      </c>
      <c r="T358" s="36">
        <v>20</v>
      </c>
      <c r="U358" s="36">
        <v>20</v>
      </c>
      <c r="V358" s="36">
        <v>20</v>
      </c>
      <c r="W358" s="36">
        <v>20</v>
      </c>
      <c r="X358" s="36">
        <v>20</v>
      </c>
      <c r="Y358" s="39">
        <v>11</v>
      </c>
      <c r="Z358" s="160"/>
      <c r="AA358" s="160"/>
      <c r="AB358" s="157"/>
      <c r="AC358" s="154"/>
      <c r="AD358" s="151"/>
      <c r="AE358" s="145"/>
    </row>
    <row r="359" spans="1:31" ht="47.25" x14ac:dyDescent="0.2">
      <c r="A359" s="175"/>
      <c r="B359" s="175"/>
      <c r="C359" s="67" t="s">
        <v>542</v>
      </c>
      <c r="D359" s="136"/>
      <c r="E359" s="175"/>
      <c r="F359" s="181"/>
      <c r="G359" s="181"/>
      <c r="H359" s="34" t="s">
        <v>491</v>
      </c>
      <c r="I359" s="44">
        <v>1485990.18</v>
      </c>
      <c r="J359" s="92" t="s">
        <v>10</v>
      </c>
      <c r="K359" s="175"/>
      <c r="L359" s="175"/>
      <c r="M359" s="175"/>
      <c r="N359" s="175"/>
      <c r="O359" s="175"/>
      <c r="P359" s="175"/>
      <c r="Q359" s="178"/>
      <c r="R359" s="178"/>
      <c r="S359" s="38" t="s">
        <v>938</v>
      </c>
      <c r="T359" s="36" t="s">
        <v>650</v>
      </c>
      <c r="U359" s="36">
        <v>5</v>
      </c>
      <c r="V359" s="36">
        <v>12</v>
      </c>
      <c r="W359" s="36">
        <v>15</v>
      </c>
      <c r="X359" s="36">
        <v>15</v>
      </c>
      <c r="Y359" s="39">
        <v>3</v>
      </c>
      <c r="Z359" s="160"/>
      <c r="AA359" s="160"/>
      <c r="AB359" s="157"/>
      <c r="AC359" s="154"/>
      <c r="AD359" s="151"/>
      <c r="AE359" s="145"/>
    </row>
    <row r="360" spans="1:31" ht="63" x14ac:dyDescent="0.2">
      <c r="A360" s="175"/>
      <c r="B360" s="175"/>
      <c r="C360" s="67" t="s">
        <v>516</v>
      </c>
      <c r="D360" s="136"/>
      <c r="E360" s="175"/>
      <c r="F360" s="181"/>
      <c r="G360" s="181"/>
      <c r="H360" s="34" t="s">
        <v>90</v>
      </c>
      <c r="I360" s="44">
        <v>395461.4</v>
      </c>
      <c r="J360" s="216" t="s">
        <v>8</v>
      </c>
      <c r="K360" s="175"/>
      <c r="L360" s="175"/>
      <c r="M360" s="175"/>
      <c r="N360" s="175"/>
      <c r="O360" s="175"/>
      <c r="P360" s="175"/>
      <c r="Q360" s="178"/>
      <c r="R360" s="178"/>
      <c r="S360" s="38" t="s">
        <v>939</v>
      </c>
      <c r="T360" s="36" t="s">
        <v>650</v>
      </c>
      <c r="U360" s="36">
        <v>2</v>
      </c>
      <c r="V360" s="36">
        <v>4</v>
      </c>
      <c r="W360" s="36">
        <v>3</v>
      </c>
      <c r="X360" s="36">
        <v>3</v>
      </c>
      <c r="Y360" s="39">
        <v>1</v>
      </c>
      <c r="Z360" s="160"/>
      <c r="AA360" s="160"/>
      <c r="AB360" s="157"/>
      <c r="AC360" s="154"/>
      <c r="AD360" s="151"/>
      <c r="AE360" s="145"/>
    </row>
    <row r="361" spans="1:31" ht="63" x14ac:dyDescent="0.2">
      <c r="A361" s="175"/>
      <c r="B361" s="175"/>
      <c r="C361" s="79" t="s">
        <v>531</v>
      </c>
      <c r="D361" s="137"/>
      <c r="E361" s="176"/>
      <c r="F361" s="182"/>
      <c r="G361" s="182"/>
      <c r="H361" s="49" t="s">
        <v>382</v>
      </c>
      <c r="I361" s="50">
        <v>1021036.56</v>
      </c>
      <c r="J361" s="176"/>
      <c r="K361" s="176"/>
      <c r="L361" s="176"/>
      <c r="M361" s="176"/>
      <c r="N361" s="176"/>
      <c r="O361" s="176"/>
      <c r="P361" s="176"/>
      <c r="Q361" s="179"/>
      <c r="R361" s="179"/>
      <c r="S361" s="38" t="s">
        <v>1232</v>
      </c>
      <c r="T361" s="85" t="s">
        <v>650</v>
      </c>
      <c r="U361" s="36">
        <v>9</v>
      </c>
      <c r="V361" s="85"/>
      <c r="W361" s="85"/>
      <c r="X361" s="85"/>
      <c r="Y361" s="39">
        <v>9</v>
      </c>
      <c r="Z361" s="161"/>
      <c r="AA361" s="161"/>
      <c r="AB361" s="158"/>
      <c r="AC361" s="155"/>
      <c r="AD361" s="152"/>
      <c r="AE361" s="146"/>
    </row>
    <row r="362" spans="1:31" ht="31.5" x14ac:dyDescent="0.2">
      <c r="A362" s="175"/>
      <c r="B362" s="175"/>
      <c r="C362" s="78" t="s">
        <v>561</v>
      </c>
      <c r="D362" s="135" t="s">
        <v>757</v>
      </c>
      <c r="E362" s="174" t="s">
        <v>941</v>
      </c>
      <c r="F362" s="180" t="e">
        <f>G362*Y4</f>
        <v>#VALUE!</v>
      </c>
      <c r="G362" s="180">
        <f>SUM(I362:I363)</f>
        <v>6396019.9799999995</v>
      </c>
      <c r="H362" s="61" t="s">
        <v>418</v>
      </c>
      <c r="I362" s="35">
        <v>1592.68</v>
      </c>
      <c r="J362" s="60" t="s">
        <v>15</v>
      </c>
      <c r="K362" s="174" t="s">
        <v>794</v>
      </c>
      <c r="L362" s="174" t="s">
        <v>637</v>
      </c>
      <c r="M362" s="174" t="s">
        <v>942</v>
      </c>
      <c r="N362" s="174" t="s">
        <v>638</v>
      </c>
      <c r="O362" s="174" t="s">
        <v>638</v>
      </c>
      <c r="P362" s="174" t="s">
        <v>946</v>
      </c>
      <c r="Q362" s="177">
        <v>45992</v>
      </c>
      <c r="R362" s="177">
        <v>45992</v>
      </c>
      <c r="S362" s="38" t="s">
        <v>695</v>
      </c>
      <c r="T362" s="36">
        <v>0</v>
      </c>
      <c r="U362" s="36">
        <v>0</v>
      </c>
      <c r="V362" s="36">
        <v>1</v>
      </c>
      <c r="W362" s="36">
        <v>0</v>
      </c>
      <c r="X362" s="36">
        <v>0</v>
      </c>
      <c r="Y362" s="39">
        <v>0</v>
      </c>
      <c r="Z362" s="159">
        <f>SUM('[1]Provedbeni program'!$W$359:$W$360)</f>
        <v>5058195.43</v>
      </c>
      <c r="AA362" s="159">
        <f>Z362*7.5345</f>
        <v>38110973.467335001</v>
      </c>
      <c r="AB362" s="156" t="s">
        <v>638</v>
      </c>
      <c r="AC362" s="153" t="s">
        <v>1216</v>
      </c>
      <c r="AD362" s="150" t="s">
        <v>1215</v>
      </c>
      <c r="AE362" s="144" t="s">
        <v>1287</v>
      </c>
    </row>
    <row r="363" spans="1:31" ht="94.5" x14ac:dyDescent="0.2">
      <c r="A363" s="175"/>
      <c r="B363" s="176"/>
      <c r="C363" s="79" t="s">
        <v>531</v>
      </c>
      <c r="D363" s="137"/>
      <c r="E363" s="176"/>
      <c r="F363" s="182"/>
      <c r="G363" s="182"/>
      <c r="H363" s="49" t="s">
        <v>122</v>
      </c>
      <c r="I363" s="50">
        <v>6394427.2999999998</v>
      </c>
      <c r="J363" s="80" t="s">
        <v>8</v>
      </c>
      <c r="K363" s="176"/>
      <c r="L363" s="176"/>
      <c r="M363" s="176"/>
      <c r="N363" s="176"/>
      <c r="O363" s="176"/>
      <c r="P363" s="176"/>
      <c r="Q363" s="179"/>
      <c r="R363" s="179"/>
      <c r="S363" s="38" t="s">
        <v>1267</v>
      </c>
      <c r="T363" s="36" t="s">
        <v>650</v>
      </c>
      <c r="U363" s="36" t="s">
        <v>1268</v>
      </c>
      <c r="V363" s="36" t="s">
        <v>943</v>
      </c>
      <c r="W363" s="36" t="s">
        <v>944</v>
      </c>
      <c r="X363" s="36" t="s">
        <v>945</v>
      </c>
      <c r="Y363" s="39" t="s">
        <v>1269</v>
      </c>
      <c r="Z363" s="161"/>
      <c r="AA363" s="161"/>
      <c r="AB363" s="158"/>
      <c r="AC363" s="155"/>
      <c r="AD363" s="152"/>
      <c r="AE363" s="146"/>
    </row>
    <row r="364" spans="1:31" ht="18.75" x14ac:dyDescent="0.2">
      <c r="A364" s="175"/>
      <c r="B364" s="174" t="s">
        <v>1323</v>
      </c>
      <c r="C364" s="78" t="s">
        <v>549</v>
      </c>
      <c r="D364" s="135" t="s">
        <v>758</v>
      </c>
      <c r="E364" s="174" t="s">
        <v>947</v>
      </c>
      <c r="F364" s="180" t="e">
        <f>G364*Y4</f>
        <v>#VALUE!</v>
      </c>
      <c r="G364" s="180">
        <f>SUM(I364:I383)</f>
        <v>275189734.53000003</v>
      </c>
      <c r="H364" s="61" t="s">
        <v>188</v>
      </c>
      <c r="I364" s="35">
        <v>245725.26</v>
      </c>
      <c r="J364" s="60" t="s">
        <v>11</v>
      </c>
      <c r="K364" s="174" t="s">
        <v>831</v>
      </c>
      <c r="L364" s="174" t="s">
        <v>637</v>
      </c>
      <c r="M364" s="174">
        <v>6</v>
      </c>
      <c r="N364" s="174" t="s">
        <v>638</v>
      </c>
      <c r="O364" s="174" t="s">
        <v>638</v>
      </c>
      <c r="P364" s="174" t="s">
        <v>949</v>
      </c>
      <c r="Q364" s="177">
        <v>45992</v>
      </c>
      <c r="R364" s="177">
        <v>45992</v>
      </c>
      <c r="S364" s="38" t="s">
        <v>1324</v>
      </c>
      <c r="T364" s="36" t="s">
        <v>650</v>
      </c>
      <c r="U364" s="82">
        <v>5000</v>
      </c>
      <c r="V364" s="82">
        <v>5000</v>
      </c>
      <c r="W364" s="82">
        <v>4000</v>
      </c>
      <c r="X364" s="82">
        <v>4000</v>
      </c>
      <c r="Y364" s="39">
        <v>0</v>
      </c>
      <c r="Z364" s="159">
        <f>SUM('[1]Provedbeni program'!$W$361:$W$380)</f>
        <v>32095537.584232543</v>
      </c>
      <c r="AA364" s="159">
        <f>Z364*7.5345</f>
        <v>241823827.9284001</v>
      </c>
      <c r="AB364" s="156" t="s">
        <v>638</v>
      </c>
      <c r="AC364" s="153" t="s">
        <v>1216</v>
      </c>
      <c r="AD364" s="150" t="s">
        <v>1215</v>
      </c>
      <c r="AE364" s="144" t="s">
        <v>1287</v>
      </c>
    </row>
    <row r="365" spans="1:31" ht="63" x14ac:dyDescent="0.2">
      <c r="A365" s="175"/>
      <c r="B365" s="175"/>
      <c r="C365" s="223" t="s">
        <v>516</v>
      </c>
      <c r="D365" s="136"/>
      <c r="E365" s="175"/>
      <c r="F365" s="181"/>
      <c r="G365" s="181"/>
      <c r="H365" s="34" t="s">
        <v>91</v>
      </c>
      <c r="I365" s="44">
        <v>7963456.1699999999</v>
      </c>
      <c r="J365" s="216" t="s">
        <v>8</v>
      </c>
      <c r="K365" s="175"/>
      <c r="L365" s="175"/>
      <c r="M365" s="175"/>
      <c r="N365" s="175"/>
      <c r="O365" s="175"/>
      <c r="P365" s="175"/>
      <c r="Q365" s="178"/>
      <c r="R365" s="178"/>
      <c r="S365" s="38" t="s">
        <v>696</v>
      </c>
      <c r="T365" s="36" t="s">
        <v>650</v>
      </c>
      <c r="U365" s="36" t="s">
        <v>697</v>
      </c>
      <c r="V365" s="36" t="s">
        <v>698</v>
      </c>
      <c r="W365" s="36" t="s">
        <v>699</v>
      </c>
      <c r="X365" s="36" t="s">
        <v>653</v>
      </c>
      <c r="Y365" s="39" t="s">
        <v>1270</v>
      </c>
      <c r="Z365" s="160"/>
      <c r="AA365" s="160"/>
      <c r="AB365" s="157"/>
      <c r="AC365" s="154"/>
      <c r="AD365" s="151"/>
      <c r="AE365" s="145"/>
    </row>
    <row r="366" spans="1:31" ht="31.5" x14ac:dyDescent="0.2">
      <c r="A366" s="175"/>
      <c r="B366" s="175"/>
      <c r="C366" s="223"/>
      <c r="D366" s="136"/>
      <c r="E366" s="175"/>
      <c r="F366" s="181"/>
      <c r="G366" s="181"/>
      <c r="H366" s="34" t="s">
        <v>470</v>
      </c>
      <c r="I366" s="44">
        <v>259030529.07999998</v>
      </c>
      <c r="J366" s="217"/>
      <c r="K366" s="175"/>
      <c r="L366" s="175"/>
      <c r="M366" s="175"/>
      <c r="N366" s="175"/>
      <c r="O366" s="175"/>
      <c r="P366" s="175"/>
      <c r="Q366" s="178"/>
      <c r="R366" s="178"/>
      <c r="S366" s="38" t="s">
        <v>700</v>
      </c>
      <c r="T366" s="82">
        <v>120000</v>
      </c>
      <c r="U366" s="82">
        <v>120000</v>
      </c>
      <c r="V366" s="82">
        <v>120000</v>
      </c>
      <c r="W366" s="82">
        <v>120000</v>
      </c>
      <c r="X366" s="82">
        <v>120000</v>
      </c>
      <c r="Y366" s="83">
        <v>121842</v>
      </c>
      <c r="Z366" s="160"/>
      <c r="AA366" s="160"/>
      <c r="AB366" s="157"/>
      <c r="AC366" s="154"/>
      <c r="AD366" s="151"/>
      <c r="AE366" s="145"/>
    </row>
    <row r="367" spans="1:31" ht="15.75" x14ac:dyDescent="0.2">
      <c r="A367" s="175"/>
      <c r="B367" s="175"/>
      <c r="C367" s="223" t="s">
        <v>32</v>
      </c>
      <c r="D367" s="136"/>
      <c r="E367" s="175"/>
      <c r="F367" s="181"/>
      <c r="G367" s="181"/>
      <c r="H367" s="34" t="s">
        <v>51</v>
      </c>
      <c r="I367" s="44">
        <v>422014.63</v>
      </c>
      <c r="J367" s="216" t="s">
        <v>5</v>
      </c>
      <c r="K367" s="175"/>
      <c r="L367" s="175"/>
      <c r="M367" s="175"/>
      <c r="N367" s="175"/>
      <c r="O367" s="175"/>
      <c r="P367" s="175"/>
      <c r="Q367" s="178"/>
      <c r="R367" s="178"/>
      <c r="S367" s="195" t="s">
        <v>948</v>
      </c>
      <c r="T367" s="198">
        <v>1</v>
      </c>
      <c r="U367" s="198">
        <v>1</v>
      </c>
      <c r="V367" s="198">
        <v>1</v>
      </c>
      <c r="W367" s="198">
        <v>1</v>
      </c>
      <c r="X367" s="198">
        <v>1</v>
      </c>
      <c r="Y367" s="233">
        <v>1</v>
      </c>
      <c r="Z367" s="160"/>
      <c r="AA367" s="160"/>
      <c r="AB367" s="157"/>
      <c r="AC367" s="154"/>
      <c r="AD367" s="151"/>
      <c r="AE367" s="145"/>
    </row>
    <row r="368" spans="1:31" ht="15.75" x14ac:dyDescent="0.2">
      <c r="A368" s="175"/>
      <c r="B368" s="175"/>
      <c r="C368" s="223"/>
      <c r="D368" s="136"/>
      <c r="E368" s="175"/>
      <c r="F368" s="181"/>
      <c r="G368" s="181"/>
      <c r="H368" s="34" t="s">
        <v>51</v>
      </c>
      <c r="I368" s="44">
        <v>469226.96</v>
      </c>
      <c r="J368" s="175"/>
      <c r="K368" s="175"/>
      <c r="L368" s="175"/>
      <c r="M368" s="175"/>
      <c r="N368" s="175"/>
      <c r="O368" s="175"/>
      <c r="P368" s="175"/>
      <c r="Q368" s="178"/>
      <c r="R368" s="178"/>
      <c r="S368" s="196"/>
      <c r="T368" s="199"/>
      <c r="U368" s="199"/>
      <c r="V368" s="199"/>
      <c r="W368" s="199"/>
      <c r="X368" s="199"/>
      <c r="Y368" s="234"/>
      <c r="Z368" s="160"/>
      <c r="AA368" s="160"/>
      <c r="AB368" s="157"/>
      <c r="AC368" s="154"/>
      <c r="AD368" s="151"/>
      <c r="AE368" s="145"/>
    </row>
    <row r="369" spans="1:31" ht="15.75" x14ac:dyDescent="0.2">
      <c r="A369" s="175"/>
      <c r="B369" s="175"/>
      <c r="C369" s="223"/>
      <c r="D369" s="136"/>
      <c r="E369" s="175"/>
      <c r="F369" s="181"/>
      <c r="G369" s="181"/>
      <c r="H369" s="34" t="s">
        <v>51</v>
      </c>
      <c r="I369" s="44">
        <v>526028.30000000005</v>
      </c>
      <c r="J369" s="175"/>
      <c r="K369" s="175"/>
      <c r="L369" s="175"/>
      <c r="M369" s="175"/>
      <c r="N369" s="175"/>
      <c r="O369" s="175"/>
      <c r="P369" s="175"/>
      <c r="Q369" s="178"/>
      <c r="R369" s="178"/>
      <c r="S369" s="196"/>
      <c r="T369" s="199"/>
      <c r="U369" s="199"/>
      <c r="V369" s="199"/>
      <c r="W369" s="199"/>
      <c r="X369" s="199"/>
      <c r="Y369" s="234"/>
      <c r="Z369" s="160"/>
      <c r="AA369" s="160"/>
      <c r="AB369" s="157"/>
      <c r="AC369" s="154"/>
      <c r="AD369" s="151"/>
      <c r="AE369" s="145"/>
    </row>
    <row r="370" spans="1:31" ht="15.75" x14ac:dyDescent="0.2">
      <c r="A370" s="175"/>
      <c r="B370" s="175"/>
      <c r="C370" s="223"/>
      <c r="D370" s="136"/>
      <c r="E370" s="175"/>
      <c r="F370" s="181"/>
      <c r="G370" s="181"/>
      <c r="H370" s="34" t="s">
        <v>51</v>
      </c>
      <c r="I370" s="44">
        <v>571209.74</v>
      </c>
      <c r="J370" s="175"/>
      <c r="K370" s="175"/>
      <c r="L370" s="175"/>
      <c r="M370" s="175"/>
      <c r="N370" s="175"/>
      <c r="O370" s="175"/>
      <c r="P370" s="175"/>
      <c r="Q370" s="178"/>
      <c r="R370" s="178"/>
      <c r="S370" s="196"/>
      <c r="T370" s="199"/>
      <c r="U370" s="199"/>
      <c r="V370" s="199"/>
      <c r="W370" s="199"/>
      <c r="X370" s="199"/>
      <c r="Y370" s="234"/>
      <c r="Z370" s="160"/>
      <c r="AA370" s="160"/>
      <c r="AB370" s="157"/>
      <c r="AC370" s="154"/>
      <c r="AD370" s="151"/>
      <c r="AE370" s="145"/>
    </row>
    <row r="371" spans="1:31" ht="15.75" x14ac:dyDescent="0.2">
      <c r="A371" s="175"/>
      <c r="B371" s="175"/>
      <c r="C371" s="223"/>
      <c r="D371" s="136"/>
      <c r="E371" s="175"/>
      <c r="F371" s="181"/>
      <c r="G371" s="181"/>
      <c r="H371" s="34" t="s">
        <v>51</v>
      </c>
      <c r="I371" s="44">
        <v>556393.5</v>
      </c>
      <c r="J371" s="175"/>
      <c r="K371" s="175"/>
      <c r="L371" s="175"/>
      <c r="M371" s="175"/>
      <c r="N371" s="175"/>
      <c r="O371" s="175"/>
      <c r="P371" s="175"/>
      <c r="Q371" s="178"/>
      <c r="R371" s="178"/>
      <c r="S371" s="196"/>
      <c r="T371" s="199"/>
      <c r="U371" s="199"/>
      <c r="V371" s="199"/>
      <c r="W371" s="199"/>
      <c r="X371" s="199"/>
      <c r="Y371" s="234"/>
      <c r="Z371" s="160"/>
      <c r="AA371" s="160"/>
      <c r="AB371" s="157"/>
      <c r="AC371" s="154"/>
      <c r="AD371" s="151"/>
      <c r="AE371" s="145"/>
    </row>
    <row r="372" spans="1:31" ht="15.75" x14ac:dyDescent="0.2">
      <c r="A372" s="175"/>
      <c r="B372" s="175"/>
      <c r="C372" s="223"/>
      <c r="D372" s="136"/>
      <c r="E372" s="175"/>
      <c r="F372" s="181"/>
      <c r="G372" s="181"/>
      <c r="H372" s="34" t="s">
        <v>51</v>
      </c>
      <c r="I372" s="44">
        <v>430005.47</v>
      </c>
      <c r="J372" s="175"/>
      <c r="K372" s="175"/>
      <c r="L372" s="175"/>
      <c r="M372" s="175"/>
      <c r="N372" s="175"/>
      <c r="O372" s="175"/>
      <c r="P372" s="175"/>
      <c r="Q372" s="178"/>
      <c r="R372" s="178"/>
      <c r="S372" s="196"/>
      <c r="T372" s="199"/>
      <c r="U372" s="199"/>
      <c r="V372" s="199"/>
      <c r="W372" s="199"/>
      <c r="X372" s="199"/>
      <c r="Y372" s="234"/>
      <c r="Z372" s="160"/>
      <c r="AA372" s="160"/>
      <c r="AB372" s="157"/>
      <c r="AC372" s="154"/>
      <c r="AD372" s="151"/>
      <c r="AE372" s="145"/>
    </row>
    <row r="373" spans="1:31" ht="15.75" x14ac:dyDescent="0.2">
      <c r="A373" s="175"/>
      <c r="B373" s="175"/>
      <c r="C373" s="223"/>
      <c r="D373" s="136"/>
      <c r="E373" s="175"/>
      <c r="F373" s="181"/>
      <c r="G373" s="181"/>
      <c r="H373" s="34" t="s">
        <v>51</v>
      </c>
      <c r="I373" s="44">
        <v>567580.67999999993</v>
      </c>
      <c r="J373" s="175"/>
      <c r="K373" s="175"/>
      <c r="L373" s="175"/>
      <c r="M373" s="175"/>
      <c r="N373" s="175"/>
      <c r="O373" s="175"/>
      <c r="P373" s="175"/>
      <c r="Q373" s="178"/>
      <c r="R373" s="178"/>
      <c r="S373" s="196"/>
      <c r="T373" s="199"/>
      <c r="U373" s="199"/>
      <c r="V373" s="199"/>
      <c r="W373" s="199"/>
      <c r="X373" s="199"/>
      <c r="Y373" s="234"/>
      <c r="Z373" s="160"/>
      <c r="AA373" s="160"/>
      <c r="AB373" s="157"/>
      <c r="AC373" s="154"/>
      <c r="AD373" s="151"/>
      <c r="AE373" s="145"/>
    </row>
    <row r="374" spans="1:31" ht="15.75" x14ac:dyDescent="0.2">
      <c r="A374" s="175"/>
      <c r="B374" s="175"/>
      <c r="C374" s="223"/>
      <c r="D374" s="136"/>
      <c r="E374" s="175"/>
      <c r="F374" s="181"/>
      <c r="G374" s="181"/>
      <c r="H374" s="34" t="s">
        <v>51</v>
      </c>
      <c r="I374" s="44">
        <v>531988.25</v>
      </c>
      <c r="J374" s="175"/>
      <c r="K374" s="175"/>
      <c r="L374" s="175"/>
      <c r="M374" s="175"/>
      <c r="N374" s="175"/>
      <c r="O374" s="175"/>
      <c r="P374" s="175"/>
      <c r="Q374" s="178"/>
      <c r="R374" s="178"/>
      <c r="S374" s="196"/>
      <c r="T374" s="199"/>
      <c r="U374" s="199"/>
      <c r="V374" s="199"/>
      <c r="W374" s="199"/>
      <c r="X374" s="199"/>
      <c r="Y374" s="234"/>
      <c r="Z374" s="160"/>
      <c r="AA374" s="160"/>
      <c r="AB374" s="157"/>
      <c r="AC374" s="154"/>
      <c r="AD374" s="151"/>
      <c r="AE374" s="145"/>
    </row>
    <row r="375" spans="1:31" ht="15.75" x14ac:dyDescent="0.2">
      <c r="A375" s="175"/>
      <c r="B375" s="175"/>
      <c r="C375" s="223"/>
      <c r="D375" s="136"/>
      <c r="E375" s="175"/>
      <c r="F375" s="181"/>
      <c r="G375" s="181"/>
      <c r="H375" s="34" t="s">
        <v>51</v>
      </c>
      <c r="I375" s="44">
        <v>592418.65</v>
      </c>
      <c r="J375" s="175"/>
      <c r="K375" s="175"/>
      <c r="L375" s="175"/>
      <c r="M375" s="175"/>
      <c r="N375" s="175"/>
      <c r="O375" s="175"/>
      <c r="P375" s="175"/>
      <c r="Q375" s="178"/>
      <c r="R375" s="178"/>
      <c r="S375" s="196"/>
      <c r="T375" s="199"/>
      <c r="U375" s="199"/>
      <c r="V375" s="199"/>
      <c r="W375" s="199"/>
      <c r="X375" s="199"/>
      <c r="Y375" s="234"/>
      <c r="Z375" s="160"/>
      <c r="AA375" s="160"/>
      <c r="AB375" s="157"/>
      <c r="AC375" s="154"/>
      <c r="AD375" s="151"/>
      <c r="AE375" s="145"/>
    </row>
    <row r="376" spans="1:31" ht="15.75" x14ac:dyDescent="0.2">
      <c r="A376" s="175"/>
      <c r="B376" s="175"/>
      <c r="C376" s="223"/>
      <c r="D376" s="136"/>
      <c r="E376" s="175"/>
      <c r="F376" s="181"/>
      <c r="G376" s="181"/>
      <c r="H376" s="34" t="s">
        <v>51</v>
      </c>
      <c r="I376" s="44">
        <v>399640.27</v>
      </c>
      <c r="J376" s="175"/>
      <c r="K376" s="175"/>
      <c r="L376" s="175"/>
      <c r="M376" s="175"/>
      <c r="N376" s="175"/>
      <c r="O376" s="175"/>
      <c r="P376" s="175"/>
      <c r="Q376" s="178"/>
      <c r="R376" s="178"/>
      <c r="S376" s="196"/>
      <c r="T376" s="199"/>
      <c r="U376" s="199"/>
      <c r="V376" s="199"/>
      <c r="W376" s="199"/>
      <c r="X376" s="199"/>
      <c r="Y376" s="234"/>
      <c r="Z376" s="160"/>
      <c r="AA376" s="160"/>
      <c r="AB376" s="157"/>
      <c r="AC376" s="154"/>
      <c r="AD376" s="151"/>
      <c r="AE376" s="145"/>
    </row>
    <row r="377" spans="1:31" ht="15.75" x14ac:dyDescent="0.2">
      <c r="A377" s="175"/>
      <c r="B377" s="175"/>
      <c r="C377" s="223"/>
      <c r="D377" s="136"/>
      <c r="E377" s="175"/>
      <c r="F377" s="181"/>
      <c r="G377" s="181"/>
      <c r="H377" s="34" t="s">
        <v>51</v>
      </c>
      <c r="I377" s="44">
        <v>607234.89</v>
      </c>
      <c r="J377" s="175"/>
      <c r="K377" s="175"/>
      <c r="L377" s="175"/>
      <c r="M377" s="175"/>
      <c r="N377" s="175"/>
      <c r="O377" s="175"/>
      <c r="P377" s="175"/>
      <c r="Q377" s="178"/>
      <c r="R377" s="178"/>
      <c r="S377" s="196"/>
      <c r="T377" s="199"/>
      <c r="U377" s="199"/>
      <c r="V377" s="199"/>
      <c r="W377" s="199"/>
      <c r="X377" s="199"/>
      <c r="Y377" s="234"/>
      <c r="Z377" s="160"/>
      <c r="AA377" s="160"/>
      <c r="AB377" s="157"/>
      <c r="AC377" s="154"/>
      <c r="AD377" s="151"/>
      <c r="AE377" s="145"/>
    </row>
    <row r="378" spans="1:31" ht="15.75" x14ac:dyDescent="0.2">
      <c r="A378" s="175"/>
      <c r="B378" s="175"/>
      <c r="C378" s="223"/>
      <c r="D378" s="136"/>
      <c r="E378" s="175"/>
      <c r="F378" s="181"/>
      <c r="G378" s="181"/>
      <c r="H378" s="34" t="s">
        <v>51</v>
      </c>
      <c r="I378" s="44">
        <v>476352.36</v>
      </c>
      <c r="J378" s="175"/>
      <c r="K378" s="175"/>
      <c r="L378" s="175"/>
      <c r="M378" s="175"/>
      <c r="N378" s="175"/>
      <c r="O378" s="175"/>
      <c r="P378" s="175"/>
      <c r="Q378" s="178"/>
      <c r="R378" s="178"/>
      <c r="S378" s="196"/>
      <c r="T378" s="199"/>
      <c r="U378" s="199"/>
      <c r="V378" s="199"/>
      <c r="W378" s="199"/>
      <c r="X378" s="199"/>
      <c r="Y378" s="234"/>
      <c r="Z378" s="160"/>
      <c r="AA378" s="160"/>
      <c r="AB378" s="157"/>
      <c r="AC378" s="154"/>
      <c r="AD378" s="151"/>
      <c r="AE378" s="145"/>
    </row>
    <row r="379" spans="1:31" ht="15.75" x14ac:dyDescent="0.2">
      <c r="A379" s="175"/>
      <c r="B379" s="175"/>
      <c r="C379" s="223"/>
      <c r="D379" s="136"/>
      <c r="E379" s="175"/>
      <c r="F379" s="181"/>
      <c r="G379" s="181"/>
      <c r="H379" s="34" t="s">
        <v>51</v>
      </c>
      <c r="I379" s="44">
        <v>367976.91000000003</v>
      </c>
      <c r="J379" s="175"/>
      <c r="K379" s="175"/>
      <c r="L379" s="175"/>
      <c r="M379" s="175"/>
      <c r="N379" s="175"/>
      <c r="O379" s="175"/>
      <c r="P379" s="175"/>
      <c r="Q379" s="178"/>
      <c r="R379" s="178"/>
      <c r="S379" s="196"/>
      <c r="T379" s="199"/>
      <c r="U379" s="199"/>
      <c r="V379" s="199"/>
      <c r="W379" s="199"/>
      <c r="X379" s="199"/>
      <c r="Y379" s="234"/>
      <c r="Z379" s="160"/>
      <c r="AA379" s="160"/>
      <c r="AB379" s="157"/>
      <c r="AC379" s="154"/>
      <c r="AD379" s="151"/>
      <c r="AE379" s="145"/>
    </row>
    <row r="380" spans="1:31" ht="15.75" x14ac:dyDescent="0.2">
      <c r="A380" s="175"/>
      <c r="B380" s="175"/>
      <c r="C380" s="223"/>
      <c r="D380" s="136"/>
      <c r="E380" s="175"/>
      <c r="F380" s="181"/>
      <c r="G380" s="181"/>
      <c r="H380" s="34" t="s">
        <v>51</v>
      </c>
      <c r="I380" s="44">
        <v>431603.64</v>
      </c>
      <c r="J380" s="175"/>
      <c r="K380" s="175"/>
      <c r="L380" s="175"/>
      <c r="M380" s="175"/>
      <c r="N380" s="175"/>
      <c r="O380" s="175"/>
      <c r="P380" s="175"/>
      <c r="Q380" s="178"/>
      <c r="R380" s="178"/>
      <c r="S380" s="196"/>
      <c r="T380" s="199"/>
      <c r="U380" s="199"/>
      <c r="V380" s="199"/>
      <c r="W380" s="199"/>
      <c r="X380" s="199"/>
      <c r="Y380" s="234"/>
      <c r="Z380" s="160"/>
      <c r="AA380" s="160"/>
      <c r="AB380" s="157"/>
      <c r="AC380" s="154"/>
      <c r="AD380" s="151"/>
      <c r="AE380" s="145"/>
    </row>
    <row r="381" spans="1:31" ht="15.75" x14ac:dyDescent="0.2">
      <c r="A381" s="175"/>
      <c r="B381" s="175"/>
      <c r="C381" s="223"/>
      <c r="D381" s="136"/>
      <c r="E381" s="175"/>
      <c r="F381" s="181"/>
      <c r="G381" s="181"/>
      <c r="H381" s="34" t="s">
        <v>51</v>
      </c>
      <c r="I381" s="44">
        <v>182023.91999999998</v>
      </c>
      <c r="J381" s="175"/>
      <c r="K381" s="175"/>
      <c r="L381" s="175"/>
      <c r="M381" s="175"/>
      <c r="N381" s="175"/>
      <c r="O381" s="175"/>
      <c r="P381" s="175"/>
      <c r="Q381" s="178"/>
      <c r="R381" s="178"/>
      <c r="S381" s="196"/>
      <c r="T381" s="199"/>
      <c r="U381" s="199"/>
      <c r="V381" s="199"/>
      <c r="W381" s="199"/>
      <c r="X381" s="199"/>
      <c r="Y381" s="234"/>
      <c r="Z381" s="160"/>
      <c r="AA381" s="160"/>
      <c r="AB381" s="157"/>
      <c r="AC381" s="154"/>
      <c r="AD381" s="151"/>
      <c r="AE381" s="145"/>
    </row>
    <row r="382" spans="1:31" ht="15.75" x14ac:dyDescent="0.2">
      <c r="A382" s="175"/>
      <c r="B382" s="175"/>
      <c r="C382" s="223"/>
      <c r="D382" s="136"/>
      <c r="E382" s="175"/>
      <c r="F382" s="181"/>
      <c r="G382" s="181"/>
      <c r="H382" s="34" t="s">
        <v>51</v>
      </c>
      <c r="I382" s="44">
        <v>679152.47</v>
      </c>
      <c r="J382" s="175"/>
      <c r="K382" s="175"/>
      <c r="L382" s="175"/>
      <c r="M382" s="175"/>
      <c r="N382" s="175"/>
      <c r="O382" s="175"/>
      <c r="P382" s="175"/>
      <c r="Q382" s="178"/>
      <c r="R382" s="178"/>
      <c r="S382" s="196"/>
      <c r="T382" s="199"/>
      <c r="U382" s="199"/>
      <c r="V382" s="199"/>
      <c r="W382" s="199"/>
      <c r="X382" s="199"/>
      <c r="Y382" s="234"/>
      <c r="Z382" s="160"/>
      <c r="AA382" s="160"/>
      <c r="AB382" s="157"/>
      <c r="AC382" s="154"/>
      <c r="AD382" s="151"/>
      <c r="AE382" s="145"/>
    </row>
    <row r="383" spans="1:31" ht="15.75" x14ac:dyDescent="0.2">
      <c r="A383" s="175"/>
      <c r="B383" s="175"/>
      <c r="C383" s="219"/>
      <c r="D383" s="137"/>
      <c r="E383" s="176"/>
      <c r="F383" s="182"/>
      <c r="G383" s="182"/>
      <c r="H383" s="49" t="s">
        <v>51</v>
      </c>
      <c r="I383" s="50">
        <v>139173.38</v>
      </c>
      <c r="J383" s="176"/>
      <c r="K383" s="176"/>
      <c r="L383" s="176"/>
      <c r="M383" s="176"/>
      <c r="N383" s="176"/>
      <c r="O383" s="176"/>
      <c r="P383" s="176"/>
      <c r="Q383" s="179"/>
      <c r="R383" s="179"/>
      <c r="S383" s="197"/>
      <c r="T383" s="200"/>
      <c r="U383" s="200"/>
      <c r="V383" s="200"/>
      <c r="W383" s="200"/>
      <c r="X383" s="200"/>
      <c r="Y383" s="235"/>
      <c r="Z383" s="161"/>
      <c r="AA383" s="161"/>
      <c r="AB383" s="158"/>
      <c r="AC383" s="155"/>
      <c r="AD383" s="152"/>
      <c r="AE383" s="146"/>
    </row>
    <row r="384" spans="1:31" ht="31.5" x14ac:dyDescent="0.2">
      <c r="A384" s="175"/>
      <c r="B384" s="175"/>
      <c r="C384" s="78" t="s">
        <v>513</v>
      </c>
      <c r="D384" s="135" t="s">
        <v>759</v>
      </c>
      <c r="E384" s="174" t="s">
        <v>950</v>
      </c>
      <c r="F384" s="180" t="e">
        <f>G384*Y4</f>
        <v>#VALUE!</v>
      </c>
      <c r="G384" s="180">
        <f>SUM(I384:I390)</f>
        <v>42907256.050000004</v>
      </c>
      <c r="H384" s="61" t="s">
        <v>363</v>
      </c>
      <c r="I384" s="35">
        <v>6901.59</v>
      </c>
      <c r="J384" s="174" t="s">
        <v>8</v>
      </c>
      <c r="K384" s="174" t="s">
        <v>831</v>
      </c>
      <c r="L384" s="174" t="s">
        <v>637</v>
      </c>
      <c r="M384" s="174" t="s">
        <v>951</v>
      </c>
      <c r="N384" s="174" t="s">
        <v>638</v>
      </c>
      <c r="O384" s="174" t="s">
        <v>638</v>
      </c>
      <c r="P384" s="174" t="s">
        <v>1201</v>
      </c>
      <c r="Q384" s="177">
        <v>45992</v>
      </c>
      <c r="R384" s="177">
        <v>45992</v>
      </c>
      <c r="S384" s="162" t="s">
        <v>650</v>
      </c>
      <c r="T384" s="163"/>
      <c r="U384" s="163"/>
      <c r="V384" s="163"/>
      <c r="W384" s="163"/>
      <c r="X384" s="164"/>
      <c r="Y384" s="39" t="s">
        <v>650</v>
      </c>
      <c r="Z384" s="159">
        <f>SUM('[1]Provedbeni program'!$W$381:$W$387)</f>
        <v>685750.1</v>
      </c>
      <c r="AA384" s="159">
        <f>Z384*7.5345</f>
        <v>5166784.1284499997</v>
      </c>
      <c r="AB384" s="156" t="s">
        <v>638</v>
      </c>
      <c r="AC384" s="153" t="s">
        <v>1216</v>
      </c>
      <c r="AD384" s="150" t="s">
        <v>1215</v>
      </c>
      <c r="AE384" s="144" t="s">
        <v>1294</v>
      </c>
    </row>
    <row r="385" spans="1:31" ht="31.5" x14ac:dyDescent="0.2">
      <c r="A385" s="175"/>
      <c r="B385" s="175"/>
      <c r="C385" s="223" t="s">
        <v>514</v>
      </c>
      <c r="D385" s="136"/>
      <c r="E385" s="175"/>
      <c r="F385" s="181"/>
      <c r="G385" s="181"/>
      <c r="H385" s="34" t="s">
        <v>87</v>
      </c>
      <c r="I385" s="44">
        <v>7337397.4900000002</v>
      </c>
      <c r="J385" s="175"/>
      <c r="K385" s="175"/>
      <c r="L385" s="175"/>
      <c r="M385" s="175"/>
      <c r="N385" s="175"/>
      <c r="O385" s="175"/>
      <c r="P385" s="175"/>
      <c r="Q385" s="178"/>
      <c r="R385" s="178"/>
      <c r="S385" s="38" t="s">
        <v>1190</v>
      </c>
      <c r="T385" s="36" t="s">
        <v>650</v>
      </c>
      <c r="U385" s="82">
        <v>2083</v>
      </c>
      <c r="V385" s="36" t="s">
        <v>1191</v>
      </c>
      <c r="W385" s="36" t="s">
        <v>1191</v>
      </c>
      <c r="X385" s="36" t="s">
        <v>1191</v>
      </c>
      <c r="Y385" s="83">
        <v>2073</v>
      </c>
      <c r="Z385" s="160"/>
      <c r="AA385" s="160"/>
      <c r="AB385" s="157"/>
      <c r="AC385" s="154"/>
      <c r="AD385" s="151"/>
      <c r="AE385" s="145"/>
    </row>
    <row r="386" spans="1:31" ht="47.25" x14ac:dyDescent="0.2">
      <c r="A386" s="175"/>
      <c r="B386" s="175"/>
      <c r="C386" s="223"/>
      <c r="D386" s="136"/>
      <c r="E386" s="175"/>
      <c r="F386" s="181"/>
      <c r="G386" s="181"/>
      <c r="H386" s="34" t="s">
        <v>88</v>
      </c>
      <c r="I386" s="44">
        <v>403268.11</v>
      </c>
      <c r="J386" s="175"/>
      <c r="K386" s="175"/>
      <c r="L386" s="175"/>
      <c r="M386" s="175"/>
      <c r="N386" s="175"/>
      <c r="O386" s="175"/>
      <c r="P386" s="175"/>
      <c r="Q386" s="178"/>
      <c r="R386" s="178"/>
      <c r="S386" s="38" t="s">
        <v>952</v>
      </c>
      <c r="T386" s="36" t="s">
        <v>650</v>
      </c>
      <c r="U386" s="36">
        <v>2</v>
      </c>
      <c r="V386" s="36">
        <v>2</v>
      </c>
      <c r="W386" s="36">
        <v>3</v>
      </c>
      <c r="X386" s="36">
        <v>2</v>
      </c>
      <c r="Y386" s="39">
        <v>1</v>
      </c>
      <c r="Z386" s="160"/>
      <c r="AA386" s="160"/>
      <c r="AB386" s="157"/>
      <c r="AC386" s="154"/>
      <c r="AD386" s="151"/>
      <c r="AE386" s="145"/>
    </row>
    <row r="387" spans="1:31" ht="63" x14ac:dyDescent="0.2">
      <c r="A387" s="175"/>
      <c r="B387" s="175"/>
      <c r="C387" s="223"/>
      <c r="D387" s="136"/>
      <c r="E387" s="175"/>
      <c r="F387" s="181"/>
      <c r="G387" s="181"/>
      <c r="H387" s="34" t="s">
        <v>469</v>
      </c>
      <c r="I387" s="44">
        <v>25681205.740000002</v>
      </c>
      <c r="J387" s="175"/>
      <c r="K387" s="175"/>
      <c r="L387" s="175"/>
      <c r="M387" s="175"/>
      <c r="N387" s="175"/>
      <c r="O387" s="175"/>
      <c r="P387" s="175"/>
      <c r="Q387" s="178"/>
      <c r="R387" s="178"/>
      <c r="S387" s="38" t="s">
        <v>1202</v>
      </c>
      <c r="T387" s="36" t="s">
        <v>650</v>
      </c>
      <c r="U387" s="76">
        <v>0.41</v>
      </c>
      <c r="V387" s="76">
        <v>0.59</v>
      </c>
      <c r="W387" s="76">
        <v>0</v>
      </c>
      <c r="X387" s="76">
        <v>0</v>
      </c>
      <c r="Y387" s="77">
        <v>0.47</v>
      </c>
      <c r="Z387" s="160"/>
      <c r="AA387" s="160"/>
      <c r="AB387" s="157"/>
      <c r="AC387" s="154"/>
      <c r="AD387" s="151"/>
      <c r="AE387" s="145"/>
    </row>
    <row r="388" spans="1:31" ht="15.75" x14ac:dyDescent="0.2">
      <c r="A388" s="175"/>
      <c r="B388" s="175"/>
      <c r="C388" s="223"/>
      <c r="D388" s="136"/>
      <c r="E388" s="175"/>
      <c r="F388" s="181"/>
      <c r="G388" s="181"/>
      <c r="H388" s="34" t="s">
        <v>364</v>
      </c>
      <c r="I388" s="44">
        <v>3077013.15</v>
      </c>
      <c r="J388" s="217"/>
      <c r="K388" s="175"/>
      <c r="L388" s="175"/>
      <c r="M388" s="175"/>
      <c r="N388" s="175"/>
      <c r="O388" s="175"/>
      <c r="P388" s="175"/>
      <c r="Q388" s="178"/>
      <c r="R388" s="178"/>
      <c r="S388" s="38" t="s">
        <v>1192</v>
      </c>
      <c r="T388" s="36" t="s">
        <v>650</v>
      </c>
      <c r="U388" s="76">
        <v>0.95</v>
      </c>
      <c r="V388" s="76">
        <v>1</v>
      </c>
      <c r="W388" s="76">
        <v>7.0000000000000007E-2</v>
      </c>
      <c r="X388" s="36" t="s">
        <v>650</v>
      </c>
      <c r="Y388" s="77">
        <v>1</v>
      </c>
      <c r="Z388" s="160"/>
      <c r="AA388" s="160"/>
      <c r="AB388" s="157"/>
      <c r="AC388" s="154"/>
      <c r="AD388" s="151"/>
      <c r="AE388" s="145"/>
    </row>
    <row r="389" spans="1:31" ht="47.25" x14ac:dyDescent="0.2">
      <c r="A389" s="175"/>
      <c r="B389" s="175"/>
      <c r="C389" s="67" t="s">
        <v>542</v>
      </c>
      <c r="D389" s="136"/>
      <c r="E389" s="175"/>
      <c r="F389" s="181"/>
      <c r="G389" s="181"/>
      <c r="H389" s="34" t="s">
        <v>493</v>
      </c>
      <c r="I389" s="44">
        <v>1247108.5699999998</v>
      </c>
      <c r="J389" s="216" t="s">
        <v>10</v>
      </c>
      <c r="K389" s="175"/>
      <c r="L389" s="175"/>
      <c r="M389" s="175"/>
      <c r="N389" s="175"/>
      <c r="O389" s="175"/>
      <c r="P389" s="175"/>
      <c r="Q389" s="178"/>
      <c r="R389" s="178"/>
      <c r="S389" s="38" t="s">
        <v>1193</v>
      </c>
      <c r="T389" s="36" t="s">
        <v>650</v>
      </c>
      <c r="U389" s="76">
        <v>0.08</v>
      </c>
      <c r="V389" s="76">
        <v>0.92</v>
      </c>
      <c r="W389" s="76" t="s">
        <v>650</v>
      </c>
      <c r="X389" s="76" t="s">
        <v>650</v>
      </c>
      <c r="Y389" s="77">
        <v>0.46</v>
      </c>
      <c r="Z389" s="160"/>
      <c r="AA389" s="160"/>
      <c r="AB389" s="157"/>
      <c r="AC389" s="154"/>
      <c r="AD389" s="151"/>
      <c r="AE389" s="145"/>
    </row>
    <row r="390" spans="1:31" ht="15.75" x14ac:dyDescent="0.2">
      <c r="A390" s="175"/>
      <c r="B390" s="175"/>
      <c r="C390" s="79" t="s">
        <v>543</v>
      </c>
      <c r="D390" s="137"/>
      <c r="E390" s="176"/>
      <c r="F390" s="182"/>
      <c r="G390" s="182"/>
      <c r="H390" s="49" t="s">
        <v>494</v>
      </c>
      <c r="I390" s="50">
        <v>5154361.4000000004</v>
      </c>
      <c r="J390" s="176"/>
      <c r="K390" s="176"/>
      <c r="L390" s="176"/>
      <c r="M390" s="176"/>
      <c r="N390" s="176"/>
      <c r="O390" s="176"/>
      <c r="P390" s="176"/>
      <c r="Q390" s="179"/>
      <c r="R390" s="179"/>
      <c r="S390" s="38" t="s">
        <v>701</v>
      </c>
      <c r="T390" s="36">
        <v>0</v>
      </c>
      <c r="U390" s="36">
        <v>4</v>
      </c>
      <c r="V390" s="36">
        <v>50</v>
      </c>
      <c r="W390" s="36">
        <v>30</v>
      </c>
      <c r="X390" s="36">
        <v>30</v>
      </c>
      <c r="Y390" s="39">
        <v>0</v>
      </c>
      <c r="Z390" s="161"/>
      <c r="AA390" s="161"/>
      <c r="AB390" s="158"/>
      <c r="AC390" s="155"/>
      <c r="AD390" s="152"/>
      <c r="AE390" s="146"/>
    </row>
    <row r="391" spans="1:31" ht="78.75" x14ac:dyDescent="0.2">
      <c r="A391" s="175"/>
      <c r="B391" s="175"/>
      <c r="C391" s="78" t="s">
        <v>539</v>
      </c>
      <c r="D391" s="135" t="s">
        <v>760</v>
      </c>
      <c r="E391" s="174" t="s">
        <v>954</v>
      </c>
      <c r="F391" s="180" t="e">
        <f>G391*Y4</f>
        <v>#VALUE!</v>
      </c>
      <c r="G391" s="180">
        <f>SUM(I391:I452)</f>
        <v>212117270.31</v>
      </c>
      <c r="H391" s="61" t="s">
        <v>487</v>
      </c>
      <c r="I391" s="35">
        <v>2787000</v>
      </c>
      <c r="J391" s="60" t="s">
        <v>10</v>
      </c>
      <c r="K391" s="174" t="s">
        <v>924</v>
      </c>
      <c r="L391" s="174" t="s">
        <v>637</v>
      </c>
      <c r="M391" s="174" t="s">
        <v>953</v>
      </c>
      <c r="N391" s="174" t="s">
        <v>638</v>
      </c>
      <c r="O391" s="174" t="s">
        <v>642</v>
      </c>
      <c r="P391" s="174" t="s">
        <v>955</v>
      </c>
      <c r="Q391" s="177">
        <v>45992</v>
      </c>
      <c r="R391" s="177">
        <v>45992</v>
      </c>
      <c r="S391" s="38" t="s">
        <v>1194</v>
      </c>
      <c r="T391" s="76" t="s">
        <v>650</v>
      </c>
      <c r="U391" s="76">
        <v>0</v>
      </c>
      <c r="V391" s="76">
        <v>0.35</v>
      </c>
      <c r="W391" s="76">
        <v>0.65</v>
      </c>
      <c r="X391" s="76" t="s">
        <v>650</v>
      </c>
      <c r="Y391" s="39">
        <v>0</v>
      </c>
      <c r="Z391" s="159">
        <f>SUM('[1]Provedbeni program'!$W$388:$W$449)</f>
        <v>38539480.530485101</v>
      </c>
      <c r="AA391" s="159">
        <f>Z391*7.5345</f>
        <v>290375716.05694002</v>
      </c>
      <c r="AB391" s="156" t="s">
        <v>638</v>
      </c>
      <c r="AC391" s="153" t="s">
        <v>1216</v>
      </c>
      <c r="AD391" s="150" t="s">
        <v>1215</v>
      </c>
      <c r="AE391" s="144" t="s">
        <v>1287</v>
      </c>
    </row>
    <row r="392" spans="1:31" ht="47.25" x14ac:dyDescent="0.2">
      <c r="A392" s="175"/>
      <c r="B392" s="175"/>
      <c r="C392" s="223" t="s">
        <v>27</v>
      </c>
      <c r="D392" s="136"/>
      <c r="E392" s="175"/>
      <c r="F392" s="181"/>
      <c r="G392" s="181"/>
      <c r="H392" s="34" t="s">
        <v>40</v>
      </c>
      <c r="I392" s="44">
        <v>4778305.28</v>
      </c>
      <c r="J392" s="216" t="s">
        <v>5</v>
      </c>
      <c r="K392" s="175"/>
      <c r="L392" s="175"/>
      <c r="M392" s="175"/>
      <c r="N392" s="175"/>
      <c r="O392" s="175"/>
      <c r="P392" s="175"/>
      <c r="Q392" s="178"/>
      <c r="R392" s="178"/>
      <c r="S392" s="38" t="s">
        <v>960</v>
      </c>
      <c r="T392" s="76">
        <v>1</v>
      </c>
      <c r="U392" s="76">
        <v>1</v>
      </c>
      <c r="V392" s="76">
        <v>1</v>
      </c>
      <c r="W392" s="76">
        <v>1</v>
      </c>
      <c r="X392" s="76">
        <v>1</v>
      </c>
      <c r="Y392" s="77">
        <v>0.95</v>
      </c>
      <c r="Z392" s="160"/>
      <c r="AA392" s="160"/>
      <c r="AB392" s="157"/>
      <c r="AC392" s="154"/>
      <c r="AD392" s="151"/>
      <c r="AE392" s="145"/>
    </row>
    <row r="393" spans="1:31" ht="15.75" x14ac:dyDescent="0.2">
      <c r="A393" s="175"/>
      <c r="B393" s="175"/>
      <c r="C393" s="223"/>
      <c r="D393" s="136"/>
      <c r="E393" s="175"/>
      <c r="F393" s="181"/>
      <c r="G393" s="181"/>
      <c r="H393" s="34" t="s">
        <v>357</v>
      </c>
      <c r="I393" s="44">
        <v>35618000</v>
      </c>
      <c r="J393" s="175"/>
      <c r="K393" s="175"/>
      <c r="L393" s="175"/>
      <c r="M393" s="175"/>
      <c r="N393" s="175"/>
      <c r="O393" s="175"/>
      <c r="P393" s="175"/>
      <c r="Q393" s="178"/>
      <c r="R393" s="178"/>
      <c r="S393" s="162" t="s">
        <v>650</v>
      </c>
      <c r="T393" s="163"/>
      <c r="U393" s="163"/>
      <c r="V393" s="163"/>
      <c r="W393" s="163"/>
      <c r="X393" s="164"/>
      <c r="Y393" s="39" t="s">
        <v>650</v>
      </c>
      <c r="Z393" s="160"/>
      <c r="AA393" s="160"/>
      <c r="AB393" s="157"/>
      <c r="AC393" s="154"/>
      <c r="AD393" s="151"/>
      <c r="AE393" s="145"/>
    </row>
    <row r="394" spans="1:31" ht="47.25" x14ac:dyDescent="0.2">
      <c r="A394" s="175"/>
      <c r="B394" s="175"/>
      <c r="C394" s="67" t="s">
        <v>28</v>
      </c>
      <c r="D394" s="136"/>
      <c r="E394" s="175"/>
      <c r="F394" s="181"/>
      <c r="G394" s="181"/>
      <c r="H394" s="34" t="s">
        <v>41</v>
      </c>
      <c r="I394" s="44">
        <v>3657734.1799999997</v>
      </c>
      <c r="J394" s="217"/>
      <c r="K394" s="175"/>
      <c r="L394" s="175"/>
      <c r="M394" s="175"/>
      <c r="N394" s="175"/>
      <c r="O394" s="175"/>
      <c r="P394" s="175"/>
      <c r="Q394" s="178"/>
      <c r="R394" s="178"/>
      <c r="S394" s="38" t="s">
        <v>961</v>
      </c>
      <c r="T394" s="76">
        <v>1</v>
      </c>
      <c r="U394" s="76">
        <v>1</v>
      </c>
      <c r="V394" s="76">
        <v>1</v>
      </c>
      <c r="W394" s="76">
        <v>1</v>
      </c>
      <c r="X394" s="76">
        <v>1</v>
      </c>
      <c r="Y394" s="77">
        <v>0.7</v>
      </c>
      <c r="Z394" s="160"/>
      <c r="AA394" s="160"/>
      <c r="AB394" s="157"/>
      <c r="AC394" s="154"/>
      <c r="AD394" s="151"/>
      <c r="AE394" s="145"/>
    </row>
    <row r="395" spans="1:31" ht="31.5" x14ac:dyDescent="0.2">
      <c r="A395" s="175"/>
      <c r="B395" s="175"/>
      <c r="C395" s="67" t="s">
        <v>540</v>
      </c>
      <c r="D395" s="136"/>
      <c r="E395" s="175"/>
      <c r="F395" s="181"/>
      <c r="G395" s="181"/>
      <c r="H395" s="34" t="s">
        <v>166</v>
      </c>
      <c r="I395" s="44">
        <v>6149402.4699999997</v>
      </c>
      <c r="J395" s="216" t="s">
        <v>10</v>
      </c>
      <c r="K395" s="175"/>
      <c r="L395" s="175"/>
      <c r="M395" s="175"/>
      <c r="N395" s="175"/>
      <c r="O395" s="175"/>
      <c r="P395" s="175"/>
      <c r="Q395" s="178"/>
      <c r="R395" s="178"/>
      <c r="S395" s="165" t="s">
        <v>650</v>
      </c>
      <c r="T395" s="166"/>
      <c r="U395" s="166"/>
      <c r="V395" s="166"/>
      <c r="W395" s="166"/>
      <c r="X395" s="167"/>
      <c r="Y395" s="144" t="s">
        <v>650</v>
      </c>
      <c r="Z395" s="160"/>
      <c r="AA395" s="160"/>
      <c r="AB395" s="157"/>
      <c r="AC395" s="154"/>
      <c r="AD395" s="151"/>
      <c r="AE395" s="145"/>
    </row>
    <row r="396" spans="1:31" ht="47.25" x14ac:dyDescent="0.2">
      <c r="A396" s="175"/>
      <c r="B396" s="175"/>
      <c r="C396" s="67" t="s">
        <v>541</v>
      </c>
      <c r="D396" s="136"/>
      <c r="E396" s="175"/>
      <c r="F396" s="181"/>
      <c r="G396" s="181"/>
      <c r="H396" s="34" t="s">
        <v>168</v>
      </c>
      <c r="I396" s="44">
        <v>31592007.100000001</v>
      </c>
      <c r="J396" s="175"/>
      <c r="K396" s="175"/>
      <c r="L396" s="175"/>
      <c r="M396" s="175"/>
      <c r="N396" s="175"/>
      <c r="O396" s="175"/>
      <c r="P396" s="175"/>
      <c r="Q396" s="178"/>
      <c r="R396" s="178"/>
      <c r="S396" s="168"/>
      <c r="T396" s="169"/>
      <c r="U396" s="169"/>
      <c r="V396" s="169"/>
      <c r="W396" s="169"/>
      <c r="X396" s="170"/>
      <c r="Y396" s="146"/>
      <c r="Z396" s="160"/>
      <c r="AA396" s="160"/>
      <c r="AB396" s="157"/>
      <c r="AC396" s="154"/>
      <c r="AD396" s="151"/>
      <c r="AE396" s="145"/>
    </row>
    <row r="397" spans="1:31" ht="47.25" x14ac:dyDescent="0.2">
      <c r="A397" s="175"/>
      <c r="B397" s="175"/>
      <c r="C397" s="67" t="s">
        <v>542</v>
      </c>
      <c r="D397" s="136"/>
      <c r="E397" s="175"/>
      <c r="F397" s="181"/>
      <c r="G397" s="181"/>
      <c r="H397" s="34" t="s">
        <v>490</v>
      </c>
      <c r="I397" s="44">
        <v>2389587.23</v>
      </c>
      <c r="J397" s="175"/>
      <c r="K397" s="175"/>
      <c r="L397" s="175"/>
      <c r="M397" s="175"/>
      <c r="N397" s="175"/>
      <c r="O397" s="175"/>
      <c r="P397" s="175"/>
      <c r="Q397" s="178"/>
      <c r="R397" s="178"/>
      <c r="S397" s="38" t="s">
        <v>702</v>
      </c>
      <c r="T397" s="76">
        <v>1</v>
      </c>
      <c r="U397" s="76">
        <v>1</v>
      </c>
      <c r="V397" s="76">
        <v>1</v>
      </c>
      <c r="W397" s="76">
        <v>1</v>
      </c>
      <c r="X397" s="76">
        <v>1</v>
      </c>
      <c r="Y397" s="77">
        <v>0.4</v>
      </c>
      <c r="Z397" s="160"/>
      <c r="AA397" s="160"/>
      <c r="AB397" s="157"/>
      <c r="AC397" s="154"/>
      <c r="AD397" s="151"/>
      <c r="AE397" s="145"/>
    </row>
    <row r="398" spans="1:31" ht="126" customHeight="1" x14ac:dyDescent="0.2">
      <c r="A398" s="175"/>
      <c r="B398" s="175"/>
      <c r="C398" s="223" t="s">
        <v>543</v>
      </c>
      <c r="D398" s="136"/>
      <c r="E398" s="175"/>
      <c r="F398" s="181"/>
      <c r="G398" s="181"/>
      <c r="H398" s="34" t="s">
        <v>171</v>
      </c>
      <c r="I398" s="44">
        <v>2358336.85</v>
      </c>
      <c r="J398" s="175"/>
      <c r="K398" s="175"/>
      <c r="L398" s="175"/>
      <c r="M398" s="175"/>
      <c r="N398" s="175"/>
      <c r="O398" s="175"/>
      <c r="P398" s="175"/>
      <c r="Q398" s="178"/>
      <c r="R398" s="178"/>
      <c r="S398" s="38" t="s">
        <v>962</v>
      </c>
      <c r="T398" s="76">
        <v>1</v>
      </c>
      <c r="U398" s="76">
        <v>1</v>
      </c>
      <c r="V398" s="76">
        <v>1</v>
      </c>
      <c r="W398" s="76">
        <v>1</v>
      </c>
      <c r="X398" s="76">
        <v>1</v>
      </c>
      <c r="Y398" s="77">
        <v>1</v>
      </c>
      <c r="Z398" s="160"/>
      <c r="AA398" s="160"/>
      <c r="AB398" s="157"/>
      <c r="AC398" s="154"/>
      <c r="AD398" s="151"/>
      <c r="AE398" s="145"/>
    </row>
    <row r="399" spans="1:31" ht="15.75" customHeight="1" x14ac:dyDescent="0.2">
      <c r="A399" s="175"/>
      <c r="B399" s="175"/>
      <c r="C399" s="223"/>
      <c r="D399" s="136"/>
      <c r="E399" s="175"/>
      <c r="F399" s="181"/>
      <c r="G399" s="181"/>
      <c r="H399" s="34" t="s">
        <v>173</v>
      </c>
      <c r="I399" s="44">
        <v>43272.28</v>
      </c>
      <c r="J399" s="175"/>
      <c r="K399" s="175"/>
      <c r="L399" s="175"/>
      <c r="M399" s="175"/>
      <c r="N399" s="175"/>
      <c r="O399" s="175"/>
      <c r="P399" s="175"/>
      <c r="Q399" s="178"/>
      <c r="R399" s="178"/>
      <c r="S399" s="165" t="s">
        <v>650</v>
      </c>
      <c r="T399" s="166"/>
      <c r="U399" s="166"/>
      <c r="V399" s="166"/>
      <c r="W399" s="166"/>
      <c r="X399" s="167"/>
      <c r="Y399" s="144"/>
      <c r="Z399" s="160"/>
      <c r="AA399" s="160"/>
      <c r="AB399" s="157"/>
      <c r="AC399" s="154"/>
      <c r="AD399" s="151"/>
      <c r="AE399" s="145"/>
    </row>
    <row r="400" spans="1:31" ht="47.25" x14ac:dyDescent="0.2">
      <c r="A400" s="175"/>
      <c r="B400" s="175"/>
      <c r="C400" s="67" t="s">
        <v>544</v>
      </c>
      <c r="D400" s="136"/>
      <c r="E400" s="175"/>
      <c r="F400" s="181"/>
      <c r="G400" s="181"/>
      <c r="H400" s="34" t="s">
        <v>496</v>
      </c>
      <c r="I400" s="44">
        <v>76908.42</v>
      </c>
      <c r="J400" s="175"/>
      <c r="K400" s="175"/>
      <c r="L400" s="175"/>
      <c r="M400" s="175"/>
      <c r="N400" s="175"/>
      <c r="O400" s="175"/>
      <c r="P400" s="175"/>
      <c r="Q400" s="178"/>
      <c r="R400" s="178"/>
      <c r="S400" s="168"/>
      <c r="T400" s="169"/>
      <c r="U400" s="169"/>
      <c r="V400" s="169"/>
      <c r="W400" s="169"/>
      <c r="X400" s="170"/>
      <c r="Y400" s="146"/>
      <c r="Z400" s="160"/>
      <c r="AA400" s="160"/>
      <c r="AB400" s="157"/>
      <c r="AC400" s="154"/>
      <c r="AD400" s="151"/>
      <c r="AE400" s="145"/>
    </row>
    <row r="401" spans="1:31" ht="15.75" x14ac:dyDescent="0.2">
      <c r="A401" s="175"/>
      <c r="B401" s="175"/>
      <c r="C401" s="223" t="s">
        <v>32</v>
      </c>
      <c r="D401" s="136"/>
      <c r="E401" s="175"/>
      <c r="F401" s="181"/>
      <c r="G401" s="181"/>
      <c r="H401" s="34" t="s">
        <v>52</v>
      </c>
      <c r="I401" s="44">
        <v>4140837.91</v>
      </c>
      <c r="J401" s="175" t="s">
        <v>5</v>
      </c>
      <c r="K401" s="175"/>
      <c r="L401" s="175"/>
      <c r="M401" s="175"/>
      <c r="N401" s="175"/>
      <c r="O401" s="175"/>
      <c r="P401" s="175"/>
      <c r="Q401" s="178"/>
      <c r="R401" s="178"/>
      <c r="S401" s="195" t="s">
        <v>956</v>
      </c>
      <c r="T401" s="198">
        <v>1</v>
      </c>
      <c r="U401" s="198">
        <v>1</v>
      </c>
      <c r="V401" s="198">
        <v>1</v>
      </c>
      <c r="W401" s="198">
        <v>1</v>
      </c>
      <c r="X401" s="198">
        <v>1</v>
      </c>
      <c r="Y401" s="233" t="s">
        <v>1289</v>
      </c>
      <c r="Z401" s="160"/>
      <c r="AA401" s="160"/>
      <c r="AB401" s="157"/>
      <c r="AC401" s="154"/>
      <c r="AD401" s="151"/>
      <c r="AE401" s="145"/>
    </row>
    <row r="402" spans="1:31" ht="15.75" x14ac:dyDescent="0.2">
      <c r="A402" s="175"/>
      <c r="B402" s="175"/>
      <c r="C402" s="223"/>
      <c r="D402" s="136"/>
      <c r="E402" s="175"/>
      <c r="F402" s="181"/>
      <c r="G402" s="181"/>
      <c r="H402" s="34" t="s">
        <v>52</v>
      </c>
      <c r="I402" s="44">
        <v>3079192.29</v>
      </c>
      <c r="J402" s="175"/>
      <c r="K402" s="175"/>
      <c r="L402" s="175"/>
      <c r="M402" s="175"/>
      <c r="N402" s="175"/>
      <c r="O402" s="175"/>
      <c r="P402" s="175"/>
      <c r="Q402" s="178"/>
      <c r="R402" s="178"/>
      <c r="S402" s="196"/>
      <c r="T402" s="199"/>
      <c r="U402" s="199"/>
      <c r="V402" s="199"/>
      <c r="W402" s="199"/>
      <c r="X402" s="199"/>
      <c r="Y402" s="234"/>
      <c r="Z402" s="160"/>
      <c r="AA402" s="160"/>
      <c r="AB402" s="157"/>
      <c r="AC402" s="154"/>
      <c r="AD402" s="151"/>
      <c r="AE402" s="145"/>
    </row>
    <row r="403" spans="1:31" ht="15.75" x14ac:dyDescent="0.2">
      <c r="A403" s="175"/>
      <c r="B403" s="175"/>
      <c r="C403" s="223"/>
      <c r="D403" s="136"/>
      <c r="E403" s="175"/>
      <c r="F403" s="181"/>
      <c r="G403" s="181"/>
      <c r="H403" s="34" t="s">
        <v>52</v>
      </c>
      <c r="I403" s="44">
        <v>2240390.25</v>
      </c>
      <c r="J403" s="175"/>
      <c r="K403" s="175"/>
      <c r="L403" s="175"/>
      <c r="M403" s="175"/>
      <c r="N403" s="175"/>
      <c r="O403" s="175"/>
      <c r="P403" s="175"/>
      <c r="Q403" s="178"/>
      <c r="R403" s="178"/>
      <c r="S403" s="196"/>
      <c r="T403" s="199"/>
      <c r="U403" s="199"/>
      <c r="V403" s="199"/>
      <c r="W403" s="199"/>
      <c r="X403" s="199"/>
      <c r="Y403" s="234"/>
      <c r="Z403" s="160"/>
      <c r="AA403" s="160"/>
      <c r="AB403" s="157"/>
      <c r="AC403" s="154"/>
      <c r="AD403" s="151"/>
      <c r="AE403" s="145"/>
    </row>
    <row r="404" spans="1:31" ht="15.75" x14ac:dyDescent="0.2">
      <c r="A404" s="175"/>
      <c r="B404" s="175"/>
      <c r="C404" s="223"/>
      <c r="D404" s="136"/>
      <c r="E404" s="175"/>
      <c r="F404" s="181"/>
      <c r="G404" s="181"/>
      <c r="H404" s="34" t="s">
        <v>52</v>
      </c>
      <c r="I404" s="44">
        <v>2447552.15</v>
      </c>
      <c r="J404" s="175"/>
      <c r="K404" s="175"/>
      <c r="L404" s="175"/>
      <c r="M404" s="175"/>
      <c r="N404" s="175"/>
      <c r="O404" s="175"/>
      <c r="P404" s="175"/>
      <c r="Q404" s="178"/>
      <c r="R404" s="178"/>
      <c r="S404" s="196"/>
      <c r="T404" s="199"/>
      <c r="U404" s="199"/>
      <c r="V404" s="199"/>
      <c r="W404" s="199"/>
      <c r="X404" s="199"/>
      <c r="Y404" s="234"/>
      <c r="Z404" s="160"/>
      <c r="AA404" s="160"/>
      <c r="AB404" s="157"/>
      <c r="AC404" s="154"/>
      <c r="AD404" s="151"/>
      <c r="AE404" s="145"/>
    </row>
    <row r="405" spans="1:31" ht="15.75" x14ac:dyDescent="0.2">
      <c r="A405" s="175"/>
      <c r="B405" s="175"/>
      <c r="C405" s="223"/>
      <c r="D405" s="136"/>
      <c r="E405" s="175"/>
      <c r="F405" s="181"/>
      <c r="G405" s="181"/>
      <c r="H405" s="34" t="s">
        <v>52</v>
      </c>
      <c r="I405" s="44">
        <v>2712813.55</v>
      </c>
      <c r="J405" s="175"/>
      <c r="K405" s="175"/>
      <c r="L405" s="175"/>
      <c r="M405" s="175"/>
      <c r="N405" s="175"/>
      <c r="O405" s="175"/>
      <c r="P405" s="175"/>
      <c r="Q405" s="178"/>
      <c r="R405" s="178"/>
      <c r="S405" s="196"/>
      <c r="T405" s="199"/>
      <c r="U405" s="199"/>
      <c r="V405" s="199"/>
      <c r="W405" s="199"/>
      <c r="X405" s="199"/>
      <c r="Y405" s="234"/>
      <c r="Z405" s="160"/>
      <c r="AA405" s="160"/>
      <c r="AB405" s="157"/>
      <c r="AC405" s="154"/>
      <c r="AD405" s="151"/>
      <c r="AE405" s="145"/>
    </row>
    <row r="406" spans="1:31" ht="15.75" x14ac:dyDescent="0.2">
      <c r="A406" s="175"/>
      <c r="B406" s="175"/>
      <c r="C406" s="223"/>
      <c r="D406" s="136"/>
      <c r="E406" s="175"/>
      <c r="F406" s="181"/>
      <c r="G406" s="181"/>
      <c r="H406" s="34" t="s">
        <v>52</v>
      </c>
      <c r="I406" s="44">
        <v>1911202.1099999999</v>
      </c>
      <c r="J406" s="175"/>
      <c r="K406" s="175"/>
      <c r="L406" s="175"/>
      <c r="M406" s="175"/>
      <c r="N406" s="175"/>
      <c r="O406" s="175"/>
      <c r="P406" s="175"/>
      <c r="Q406" s="178"/>
      <c r="R406" s="178"/>
      <c r="S406" s="196"/>
      <c r="T406" s="199"/>
      <c r="U406" s="199"/>
      <c r="V406" s="199"/>
      <c r="W406" s="199"/>
      <c r="X406" s="199"/>
      <c r="Y406" s="234"/>
      <c r="Z406" s="160"/>
      <c r="AA406" s="160"/>
      <c r="AB406" s="157"/>
      <c r="AC406" s="154"/>
      <c r="AD406" s="151"/>
      <c r="AE406" s="145"/>
    </row>
    <row r="407" spans="1:31" ht="15.75" x14ac:dyDescent="0.2">
      <c r="A407" s="175"/>
      <c r="B407" s="175"/>
      <c r="C407" s="223"/>
      <c r="D407" s="136"/>
      <c r="E407" s="175"/>
      <c r="F407" s="181"/>
      <c r="G407" s="181"/>
      <c r="H407" s="34" t="s">
        <v>52</v>
      </c>
      <c r="I407" s="44">
        <v>3647205.69</v>
      </c>
      <c r="J407" s="175"/>
      <c r="K407" s="175"/>
      <c r="L407" s="175"/>
      <c r="M407" s="175"/>
      <c r="N407" s="175"/>
      <c r="O407" s="175"/>
      <c r="P407" s="175"/>
      <c r="Q407" s="178"/>
      <c r="R407" s="178"/>
      <c r="S407" s="196"/>
      <c r="T407" s="199"/>
      <c r="U407" s="199"/>
      <c r="V407" s="199"/>
      <c r="W407" s="199"/>
      <c r="X407" s="199"/>
      <c r="Y407" s="234"/>
      <c r="Z407" s="160"/>
      <c r="AA407" s="160"/>
      <c r="AB407" s="157"/>
      <c r="AC407" s="154"/>
      <c r="AD407" s="151"/>
      <c r="AE407" s="145"/>
    </row>
    <row r="408" spans="1:31" ht="15.75" x14ac:dyDescent="0.2">
      <c r="A408" s="175"/>
      <c r="B408" s="175"/>
      <c r="C408" s="223"/>
      <c r="D408" s="136"/>
      <c r="E408" s="175"/>
      <c r="F408" s="181"/>
      <c r="G408" s="181"/>
      <c r="H408" s="34" t="s">
        <v>52</v>
      </c>
      <c r="I408" s="44">
        <v>2426043.23</v>
      </c>
      <c r="J408" s="175"/>
      <c r="K408" s="175"/>
      <c r="L408" s="175"/>
      <c r="M408" s="175"/>
      <c r="N408" s="175"/>
      <c r="O408" s="175"/>
      <c r="P408" s="175"/>
      <c r="Q408" s="178"/>
      <c r="R408" s="178"/>
      <c r="S408" s="196"/>
      <c r="T408" s="199"/>
      <c r="U408" s="199"/>
      <c r="V408" s="199"/>
      <c r="W408" s="199"/>
      <c r="X408" s="199"/>
      <c r="Y408" s="234"/>
      <c r="Z408" s="160"/>
      <c r="AA408" s="160"/>
      <c r="AB408" s="157"/>
      <c r="AC408" s="154"/>
      <c r="AD408" s="151"/>
      <c r="AE408" s="145"/>
    </row>
    <row r="409" spans="1:31" ht="15.75" x14ac:dyDescent="0.2">
      <c r="A409" s="175"/>
      <c r="B409" s="175"/>
      <c r="C409" s="223"/>
      <c r="D409" s="136"/>
      <c r="E409" s="175"/>
      <c r="F409" s="181"/>
      <c r="G409" s="181"/>
      <c r="H409" s="34" t="s">
        <v>52</v>
      </c>
      <c r="I409" s="44">
        <v>2633205.13</v>
      </c>
      <c r="J409" s="175"/>
      <c r="K409" s="175"/>
      <c r="L409" s="175"/>
      <c r="M409" s="175"/>
      <c r="N409" s="175"/>
      <c r="O409" s="175"/>
      <c r="P409" s="175"/>
      <c r="Q409" s="178"/>
      <c r="R409" s="178"/>
      <c r="S409" s="196"/>
      <c r="T409" s="199"/>
      <c r="U409" s="199"/>
      <c r="V409" s="199"/>
      <c r="W409" s="199"/>
      <c r="X409" s="199"/>
      <c r="Y409" s="234"/>
      <c r="Z409" s="160"/>
      <c r="AA409" s="160"/>
      <c r="AB409" s="157"/>
      <c r="AC409" s="154"/>
      <c r="AD409" s="151"/>
      <c r="AE409" s="145"/>
    </row>
    <row r="410" spans="1:31" ht="15.75" x14ac:dyDescent="0.2">
      <c r="A410" s="175"/>
      <c r="B410" s="175"/>
      <c r="C410" s="223"/>
      <c r="D410" s="136"/>
      <c r="E410" s="175"/>
      <c r="F410" s="181"/>
      <c r="G410" s="181"/>
      <c r="H410" s="34" t="s">
        <v>52</v>
      </c>
      <c r="I410" s="44">
        <v>2203199.65</v>
      </c>
      <c r="J410" s="175"/>
      <c r="K410" s="175"/>
      <c r="L410" s="175"/>
      <c r="M410" s="175"/>
      <c r="N410" s="175"/>
      <c r="O410" s="175"/>
      <c r="P410" s="175"/>
      <c r="Q410" s="178"/>
      <c r="R410" s="178"/>
      <c r="S410" s="196"/>
      <c r="T410" s="199"/>
      <c r="U410" s="199"/>
      <c r="V410" s="199"/>
      <c r="W410" s="199"/>
      <c r="X410" s="199"/>
      <c r="Y410" s="234"/>
      <c r="Z410" s="160"/>
      <c r="AA410" s="160"/>
      <c r="AB410" s="157"/>
      <c r="AC410" s="154"/>
      <c r="AD410" s="151"/>
      <c r="AE410" s="145"/>
    </row>
    <row r="411" spans="1:31" ht="15.75" x14ac:dyDescent="0.2">
      <c r="A411" s="175"/>
      <c r="B411" s="175"/>
      <c r="C411" s="223"/>
      <c r="D411" s="136"/>
      <c r="E411" s="175"/>
      <c r="F411" s="181"/>
      <c r="G411" s="181"/>
      <c r="H411" s="34" t="s">
        <v>52</v>
      </c>
      <c r="I411" s="44">
        <v>2866803.17</v>
      </c>
      <c r="J411" s="175"/>
      <c r="K411" s="175"/>
      <c r="L411" s="175"/>
      <c r="M411" s="175"/>
      <c r="N411" s="175"/>
      <c r="O411" s="175"/>
      <c r="P411" s="175"/>
      <c r="Q411" s="178"/>
      <c r="R411" s="178"/>
      <c r="S411" s="196"/>
      <c r="T411" s="199"/>
      <c r="U411" s="199"/>
      <c r="V411" s="199"/>
      <c r="W411" s="199"/>
      <c r="X411" s="199"/>
      <c r="Y411" s="234"/>
      <c r="Z411" s="160"/>
      <c r="AA411" s="160"/>
      <c r="AB411" s="157"/>
      <c r="AC411" s="154"/>
      <c r="AD411" s="151"/>
      <c r="AE411" s="145"/>
    </row>
    <row r="412" spans="1:31" ht="15.75" x14ac:dyDescent="0.2">
      <c r="A412" s="175"/>
      <c r="B412" s="175"/>
      <c r="C412" s="223"/>
      <c r="D412" s="136"/>
      <c r="E412" s="175"/>
      <c r="F412" s="181"/>
      <c r="G412" s="181"/>
      <c r="H412" s="34" t="s">
        <v>52</v>
      </c>
      <c r="I412" s="44">
        <v>1290016.42</v>
      </c>
      <c r="J412" s="175"/>
      <c r="K412" s="175"/>
      <c r="L412" s="175"/>
      <c r="M412" s="175"/>
      <c r="N412" s="175"/>
      <c r="O412" s="175"/>
      <c r="P412" s="175"/>
      <c r="Q412" s="178"/>
      <c r="R412" s="178"/>
      <c r="S412" s="196"/>
      <c r="T412" s="199"/>
      <c r="U412" s="199"/>
      <c r="V412" s="199"/>
      <c r="W412" s="199"/>
      <c r="X412" s="199"/>
      <c r="Y412" s="234"/>
      <c r="Z412" s="160"/>
      <c r="AA412" s="160"/>
      <c r="AB412" s="157"/>
      <c r="AC412" s="154"/>
      <c r="AD412" s="151"/>
      <c r="AE412" s="145"/>
    </row>
    <row r="413" spans="1:31" ht="15.75" x14ac:dyDescent="0.2">
      <c r="A413" s="175"/>
      <c r="B413" s="175"/>
      <c r="C413" s="223"/>
      <c r="D413" s="136"/>
      <c r="E413" s="175"/>
      <c r="F413" s="181"/>
      <c r="G413" s="181"/>
      <c r="H413" s="34" t="s">
        <v>52</v>
      </c>
      <c r="I413" s="44">
        <v>1436604.21</v>
      </c>
      <c r="J413" s="175"/>
      <c r="K413" s="175"/>
      <c r="L413" s="175"/>
      <c r="M413" s="175"/>
      <c r="N413" s="175"/>
      <c r="O413" s="175"/>
      <c r="P413" s="175"/>
      <c r="Q413" s="178"/>
      <c r="R413" s="178"/>
      <c r="S413" s="196"/>
      <c r="T413" s="199"/>
      <c r="U413" s="199"/>
      <c r="V413" s="199"/>
      <c r="W413" s="199"/>
      <c r="X413" s="199"/>
      <c r="Y413" s="234"/>
      <c r="Z413" s="160"/>
      <c r="AA413" s="160"/>
      <c r="AB413" s="157"/>
      <c r="AC413" s="154"/>
      <c r="AD413" s="151"/>
      <c r="AE413" s="145"/>
    </row>
    <row r="414" spans="1:31" ht="15.75" x14ac:dyDescent="0.2">
      <c r="A414" s="175"/>
      <c r="B414" s="175"/>
      <c r="C414" s="223"/>
      <c r="D414" s="136"/>
      <c r="E414" s="175"/>
      <c r="F414" s="181"/>
      <c r="G414" s="181"/>
      <c r="H414" s="34" t="s">
        <v>52</v>
      </c>
      <c r="I414" s="44">
        <v>1955508.7</v>
      </c>
      <c r="J414" s="175"/>
      <c r="K414" s="175"/>
      <c r="L414" s="175"/>
      <c r="M414" s="175"/>
      <c r="N414" s="175"/>
      <c r="O414" s="175"/>
      <c r="P414" s="175"/>
      <c r="Q414" s="178"/>
      <c r="R414" s="178"/>
      <c r="S414" s="196"/>
      <c r="T414" s="199"/>
      <c r="U414" s="199"/>
      <c r="V414" s="199"/>
      <c r="W414" s="199"/>
      <c r="X414" s="199"/>
      <c r="Y414" s="234"/>
      <c r="Z414" s="160"/>
      <c r="AA414" s="160"/>
      <c r="AB414" s="157"/>
      <c r="AC414" s="154"/>
      <c r="AD414" s="151"/>
      <c r="AE414" s="145"/>
    </row>
    <row r="415" spans="1:31" ht="15.75" x14ac:dyDescent="0.2">
      <c r="A415" s="175"/>
      <c r="B415" s="175"/>
      <c r="C415" s="223"/>
      <c r="D415" s="136"/>
      <c r="E415" s="175"/>
      <c r="F415" s="181"/>
      <c r="G415" s="181"/>
      <c r="H415" s="34" t="s">
        <v>52</v>
      </c>
      <c r="I415" s="44">
        <v>1210408</v>
      </c>
      <c r="J415" s="175"/>
      <c r="K415" s="175"/>
      <c r="L415" s="175"/>
      <c r="M415" s="175"/>
      <c r="N415" s="175"/>
      <c r="O415" s="175"/>
      <c r="P415" s="175"/>
      <c r="Q415" s="178"/>
      <c r="R415" s="178"/>
      <c r="S415" s="196"/>
      <c r="T415" s="199"/>
      <c r="U415" s="199"/>
      <c r="V415" s="199"/>
      <c r="W415" s="199"/>
      <c r="X415" s="199"/>
      <c r="Y415" s="234"/>
      <c r="Z415" s="160"/>
      <c r="AA415" s="160"/>
      <c r="AB415" s="157"/>
      <c r="AC415" s="154"/>
      <c r="AD415" s="151"/>
      <c r="AE415" s="145"/>
    </row>
    <row r="416" spans="1:31" ht="15.75" x14ac:dyDescent="0.2">
      <c r="A416" s="175"/>
      <c r="B416" s="175"/>
      <c r="C416" s="223"/>
      <c r="D416" s="136"/>
      <c r="E416" s="175"/>
      <c r="F416" s="181"/>
      <c r="G416" s="181"/>
      <c r="H416" s="34" t="s">
        <v>52</v>
      </c>
      <c r="I416" s="44">
        <v>3827631.45</v>
      </c>
      <c r="J416" s="175"/>
      <c r="K416" s="175"/>
      <c r="L416" s="175"/>
      <c r="M416" s="175"/>
      <c r="N416" s="175"/>
      <c r="O416" s="175"/>
      <c r="P416" s="175"/>
      <c r="Q416" s="178"/>
      <c r="R416" s="178"/>
      <c r="S416" s="196"/>
      <c r="T416" s="199"/>
      <c r="U416" s="199"/>
      <c r="V416" s="199"/>
      <c r="W416" s="199"/>
      <c r="X416" s="199"/>
      <c r="Y416" s="234"/>
      <c r="Z416" s="160"/>
      <c r="AA416" s="160"/>
      <c r="AB416" s="157"/>
      <c r="AC416" s="154"/>
      <c r="AD416" s="151"/>
      <c r="AE416" s="145"/>
    </row>
    <row r="417" spans="1:31" ht="15.75" x14ac:dyDescent="0.2">
      <c r="A417" s="175"/>
      <c r="B417" s="175"/>
      <c r="C417" s="223"/>
      <c r="D417" s="136"/>
      <c r="E417" s="175"/>
      <c r="F417" s="181"/>
      <c r="G417" s="181"/>
      <c r="H417" s="34" t="s">
        <v>52</v>
      </c>
      <c r="I417" s="44">
        <v>2081173.41</v>
      </c>
      <c r="J417" s="175"/>
      <c r="K417" s="175"/>
      <c r="L417" s="175"/>
      <c r="M417" s="175"/>
      <c r="N417" s="175"/>
      <c r="O417" s="175"/>
      <c r="P417" s="175"/>
      <c r="Q417" s="178"/>
      <c r="R417" s="178"/>
      <c r="S417" s="197"/>
      <c r="T417" s="200"/>
      <c r="U417" s="200"/>
      <c r="V417" s="200"/>
      <c r="W417" s="200"/>
      <c r="X417" s="200"/>
      <c r="Y417" s="235"/>
      <c r="Z417" s="160"/>
      <c r="AA417" s="160"/>
      <c r="AB417" s="157"/>
      <c r="AC417" s="154"/>
      <c r="AD417" s="151"/>
      <c r="AE417" s="145"/>
    </row>
    <row r="418" spans="1:31" ht="15.75" x14ac:dyDescent="0.2">
      <c r="A418" s="175"/>
      <c r="B418" s="175"/>
      <c r="C418" s="223"/>
      <c r="D418" s="136"/>
      <c r="E418" s="175"/>
      <c r="F418" s="181"/>
      <c r="G418" s="181"/>
      <c r="H418" s="34" t="s">
        <v>53</v>
      </c>
      <c r="I418" s="44">
        <v>2755964.1</v>
      </c>
      <c r="J418" s="175"/>
      <c r="K418" s="175"/>
      <c r="L418" s="175"/>
      <c r="M418" s="175"/>
      <c r="N418" s="175"/>
      <c r="O418" s="175"/>
      <c r="P418" s="175"/>
      <c r="Q418" s="178"/>
      <c r="R418" s="178"/>
      <c r="S418" s="195" t="s">
        <v>957</v>
      </c>
      <c r="T418" s="198">
        <v>1</v>
      </c>
      <c r="U418" s="198">
        <v>1</v>
      </c>
      <c r="V418" s="198">
        <v>1</v>
      </c>
      <c r="W418" s="198">
        <v>1</v>
      </c>
      <c r="X418" s="198">
        <v>1</v>
      </c>
      <c r="Y418" s="236" t="s">
        <v>1290</v>
      </c>
      <c r="Z418" s="160"/>
      <c r="AA418" s="160"/>
      <c r="AB418" s="157"/>
      <c r="AC418" s="154"/>
      <c r="AD418" s="151"/>
      <c r="AE418" s="145"/>
    </row>
    <row r="419" spans="1:31" ht="15.75" x14ac:dyDescent="0.2">
      <c r="A419" s="175"/>
      <c r="B419" s="175"/>
      <c r="C419" s="223"/>
      <c r="D419" s="136"/>
      <c r="E419" s="175"/>
      <c r="F419" s="181"/>
      <c r="G419" s="181"/>
      <c r="H419" s="34" t="s">
        <v>53</v>
      </c>
      <c r="I419" s="44">
        <v>1550350.6</v>
      </c>
      <c r="J419" s="175"/>
      <c r="K419" s="175"/>
      <c r="L419" s="175"/>
      <c r="M419" s="175"/>
      <c r="N419" s="175"/>
      <c r="O419" s="175"/>
      <c r="P419" s="175"/>
      <c r="Q419" s="178"/>
      <c r="R419" s="178"/>
      <c r="S419" s="196"/>
      <c r="T419" s="199"/>
      <c r="U419" s="199"/>
      <c r="V419" s="199"/>
      <c r="W419" s="199"/>
      <c r="X419" s="199"/>
      <c r="Y419" s="237"/>
      <c r="Z419" s="160"/>
      <c r="AA419" s="160"/>
      <c r="AB419" s="157"/>
      <c r="AC419" s="154"/>
      <c r="AD419" s="151"/>
      <c r="AE419" s="145"/>
    </row>
    <row r="420" spans="1:31" ht="15.75" x14ac:dyDescent="0.2">
      <c r="A420" s="175"/>
      <c r="B420" s="175"/>
      <c r="C420" s="223"/>
      <c r="D420" s="136"/>
      <c r="E420" s="175"/>
      <c r="F420" s="181"/>
      <c r="G420" s="181"/>
      <c r="H420" s="34" t="s">
        <v>53</v>
      </c>
      <c r="I420" s="44">
        <v>4507216.6399999997</v>
      </c>
      <c r="J420" s="175"/>
      <c r="K420" s="175"/>
      <c r="L420" s="175"/>
      <c r="M420" s="175"/>
      <c r="N420" s="175"/>
      <c r="O420" s="175"/>
      <c r="P420" s="175"/>
      <c r="Q420" s="178"/>
      <c r="R420" s="178"/>
      <c r="S420" s="196"/>
      <c r="T420" s="199"/>
      <c r="U420" s="199"/>
      <c r="V420" s="199"/>
      <c r="W420" s="199"/>
      <c r="X420" s="199"/>
      <c r="Y420" s="237"/>
      <c r="Z420" s="160"/>
      <c r="AA420" s="160"/>
      <c r="AB420" s="157"/>
      <c r="AC420" s="154"/>
      <c r="AD420" s="151"/>
      <c r="AE420" s="145"/>
    </row>
    <row r="421" spans="1:31" ht="15.75" x14ac:dyDescent="0.2">
      <c r="A421" s="175"/>
      <c r="B421" s="175"/>
      <c r="C421" s="223"/>
      <c r="D421" s="136"/>
      <c r="E421" s="175"/>
      <c r="F421" s="181"/>
      <c r="G421" s="181"/>
      <c r="H421" s="34" t="s">
        <v>53</v>
      </c>
      <c r="I421" s="44">
        <v>1899582.21</v>
      </c>
      <c r="J421" s="175"/>
      <c r="K421" s="175"/>
      <c r="L421" s="175"/>
      <c r="M421" s="175"/>
      <c r="N421" s="175"/>
      <c r="O421" s="175"/>
      <c r="P421" s="175"/>
      <c r="Q421" s="178"/>
      <c r="R421" s="178"/>
      <c r="S421" s="196"/>
      <c r="T421" s="199"/>
      <c r="U421" s="199"/>
      <c r="V421" s="199"/>
      <c r="W421" s="199"/>
      <c r="X421" s="199"/>
      <c r="Y421" s="237"/>
      <c r="Z421" s="160"/>
      <c r="AA421" s="160"/>
      <c r="AB421" s="157"/>
      <c r="AC421" s="154"/>
      <c r="AD421" s="151"/>
      <c r="AE421" s="145"/>
    </row>
    <row r="422" spans="1:31" ht="15.75" x14ac:dyDescent="0.2">
      <c r="A422" s="175"/>
      <c r="B422" s="175"/>
      <c r="C422" s="223"/>
      <c r="D422" s="136"/>
      <c r="E422" s="175"/>
      <c r="F422" s="181"/>
      <c r="G422" s="181"/>
      <c r="H422" s="34" t="s">
        <v>53</v>
      </c>
      <c r="I422" s="44">
        <v>4690406.01</v>
      </c>
      <c r="J422" s="175"/>
      <c r="K422" s="175"/>
      <c r="L422" s="175"/>
      <c r="M422" s="175"/>
      <c r="N422" s="175"/>
      <c r="O422" s="175"/>
      <c r="P422" s="175"/>
      <c r="Q422" s="178"/>
      <c r="R422" s="178"/>
      <c r="S422" s="196"/>
      <c r="T422" s="199"/>
      <c r="U422" s="199"/>
      <c r="V422" s="199"/>
      <c r="W422" s="199"/>
      <c r="X422" s="199"/>
      <c r="Y422" s="237"/>
      <c r="Z422" s="160"/>
      <c r="AA422" s="160"/>
      <c r="AB422" s="157"/>
      <c r="AC422" s="154"/>
      <c r="AD422" s="151"/>
      <c r="AE422" s="145"/>
    </row>
    <row r="423" spans="1:31" ht="15.75" x14ac:dyDescent="0.2">
      <c r="A423" s="175"/>
      <c r="B423" s="175"/>
      <c r="C423" s="223"/>
      <c r="D423" s="136"/>
      <c r="E423" s="175"/>
      <c r="F423" s="181"/>
      <c r="G423" s="181"/>
      <c r="H423" s="34" t="s">
        <v>53</v>
      </c>
      <c r="I423" s="44">
        <v>6110439.5199999996</v>
      </c>
      <c r="J423" s="175"/>
      <c r="K423" s="175"/>
      <c r="L423" s="175"/>
      <c r="M423" s="175"/>
      <c r="N423" s="175"/>
      <c r="O423" s="175"/>
      <c r="P423" s="175"/>
      <c r="Q423" s="178"/>
      <c r="R423" s="178"/>
      <c r="S423" s="196"/>
      <c r="T423" s="199"/>
      <c r="U423" s="199"/>
      <c r="V423" s="199"/>
      <c r="W423" s="199"/>
      <c r="X423" s="199"/>
      <c r="Y423" s="237"/>
      <c r="Z423" s="160"/>
      <c r="AA423" s="160"/>
      <c r="AB423" s="157"/>
      <c r="AC423" s="154"/>
      <c r="AD423" s="151"/>
      <c r="AE423" s="145"/>
    </row>
    <row r="424" spans="1:31" ht="15.75" x14ac:dyDescent="0.2">
      <c r="A424" s="175"/>
      <c r="B424" s="175"/>
      <c r="C424" s="223"/>
      <c r="D424" s="136"/>
      <c r="E424" s="175"/>
      <c r="F424" s="181"/>
      <c r="G424" s="181"/>
      <c r="H424" s="34" t="s">
        <v>53</v>
      </c>
      <c r="I424" s="44">
        <v>2952804.26</v>
      </c>
      <c r="J424" s="175"/>
      <c r="K424" s="175"/>
      <c r="L424" s="175"/>
      <c r="M424" s="175"/>
      <c r="N424" s="175"/>
      <c r="O424" s="175"/>
      <c r="P424" s="175"/>
      <c r="Q424" s="178"/>
      <c r="R424" s="178"/>
      <c r="S424" s="196"/>
      <c r="T424" s="199"/>
      <c r="U424" s="199"/>
      <c r="V424" s="199"/>
      <c r="W424" s="199"/>
      <c r="X424" s="199"/>
      <c r="Y424" s="237"/>
      <c r="Z424" s="160"/>
      <c r="AA424" s="160"/>
      <c r="AB424" s="157"/>
      <c r="AC424" s="154"/>
      <c r="AD424" s="151"/>
      <c r="AE424" s="145"/>
    </row>
    <row r="425" spans="1:31" ht="15.75" x14ac:dyDescent="0.2">
      <c r="A425" s="175"/>
      <c r="B425" s="175"/>
      <c r="C425" s="223"/>
      <c r="D425" s="136"/>
      <c r="E425" s="175"/>
      <c r="F425" s="181"/>
      <c r="G425" s="181"/>
      <c r="H425" s="34" t="s">
        <v>53</v>
      </c>
      <c r="I425" s="44">
        <v>1017629.62</v>
      </c>
      <c r="J425" s="175"/>
      <c r="K425" s="175"/>
      <c r="L425" s="175"/>
      <c r="M425" s="175"/>
      <c r="N425" s="175"/>
      <c r="O425" s="175"/>
      <c r="P425" s="175"/>
      <c r="Q425" s="178"/>
      <c r="R425" s="178"/>
      <c r="S425" s="196"/>
      <c r="T425" s="199"/>
      <c r="U425" s="199"/>
      <c r="V425" s="199"/>
      <c r="W425" s="199"/>
      <c r="X425" s="199"/>
      <c r="Y425" s="237"/>
      <c r="Z425" s="160"/>
      <c r="AA425" s="160"/>
      <c r="AB425" s="157"/>
      <c r="AC425" s="154"/>
      <c r="AD425" s="151"/>
      <c r="AE425" s="145"/>
    </row>
    <row r="426" spans="1:31" ht="15.75" x14ac:dyDescent="0.2">
      <c r="A426" s="175"/>
      <c r="B426" s="175"/>
      <c r="C426" s="223"/>
      <c r="D426" s="136"/>
      <c r="E426" s="175"/>
      <c r="F426" s="181"/>
      <c r="G426" s="181"/>
      <c r="H426" s="34" t="s">
        <v>53</v>
      </c>
      <c r="I426" s="44">
        <v>3035176.3</v>
      </c>
      <c r="J426" s="175"/>
      <c r="K426" s="175"/>
      <c r="L426" s="175"/>
      <c r="M426" s="175"/>
      <c r="N426" s="175"/>
      <c r="O426" s="175"/>
      <c r="P426" s="175"/>
      <c r="Q426" s="178"/>
      <c r="R426" s="178"/>
      <c r="S426" s="196"/>
      <c r="T426" s="199"/>
      <c r="U426" s="199"/>
      <c r="V426" s="199"/>
      <c r="W426" s="199"/>
      <c r="X426" s="199"/>
      <c r="Y426" s="237"/>
      <c r="Z426" s="160"/>
      <c r="AA426" s="160"/>
      <c r="AB426" s="157"/>
      <c r="AC426" s="154"/>
      <c r="AD426" s="151"/>
      <c r="AE426" s="145"/>
    </row>
    <row r="427" spans="1:31" ht="15.75" x14ac:dyDescent="0.2">
      <c r="A427" s="175"/>
      <c r="B427" s="175"/>
      <c r="C427" s="223"/>
      <c r="D427" s="136"/>
      <c r="E427" s="175"/>
      <c r="F427" s="181"/>
      <c r="G427" s="181"/>
      <c r="H427" s="34" t="s">
        <v>53</v>
      </c>
      <c r="I427" s="44">
        <v>658809.01</v>
      </c>
      <c r="J427" s="175"/>
      <c r="K427" s="175"/>
      <c r="L427" s="175"/>
      <c r="M427" s="175"/>
      <c r="N427" s="175"/>
      <c r="O427" s="175"/>
      <c r="P427" s="175"/>
      <c r="Q427" s="178"/>
      <c r="R427" s="178"/>
      <c r="S427" s="196"/>
      <c r="T427" s="199"/>
      <c r="U427" s="199"/>
      <c r="V427" s="199"/>
      <c r="W427" s="199"/>
      <c r="X427" s="199"/>
      <c r="Y427" s="237"/>
      <c r="Z427" s="160"/>
      <c r="AA427" s="160"/>
      <c r="AB427" s="157"/>
      <c r="AC427" s="154"/>
      <c r="AD427" s="151"/>
      <c r="AE427" s="145"/>
    </row>
    <row r="428" spans="1:31" ht="15.75" x14ac:dyDescent="0.2">
      <c r="A428" s="175"/>
      <c r="B428" s="175"/>
      <c r="C428" s="223"/>
      <c r="D428" s="136"/>
      <c r="E428" s="175"/>
      <c r="F428" s="181"/>
      <c r="G428" s="181"/>
      <c r="H428" s="34" t="s">
        <v>53</v>
      </c>
      <c r="I428" s="44">
        <v>2797216.48</v>
      </c>
      <c r="J428" s="175"/>
      <c r="K428" s="175"/>
      <c r="L428" s="175"/>
      <c r="M428" s="175"/>
      <c r="N428" s="175"/>
      <c r="O428" s="175"/>
      <c r="P428" s="175"/>
      <c r="Q428" s="178"/>
      <c r="R428" s="178"/>
      <c r="S428" s="196"/>
      <c r="T428" s="199"/>
      <c r="U428" s="199"/>
      <c r="V428" s="199"/>
      <c r="W428" s="199"/>
      <c r="X428" s="199"/>
      <c r="Y428" s="237"/>
      <c r="Z428" s="160"/>
      <c r="AA428" s="160"/>
      <c r="AB428" s="157"/>
      <c r="AC428" s="154"/>
      <c r="AD428" s="151"/>
      <c r="AE428" s="145"/>
    </row>
    <row r="429" spans="1:31" ht="15.75" x14ac:dyDescent="0.2">
      <c r="A429" s="175"/>
      <c r="B429" s="175"/>
      <c r="C429" s="223"/>
      <c r="D429" s="136"/>
      <c r="E429" s="175"/>
      <c r="F429" s="181"/>
      <c r="G429" s="181"/>
      <c r="H429" s="34" t="s">
        <v>53</v>
      </c>
      <c r="I429" s="44">
        <v>972448.19</v>
      </c>
      <c r="J429" s="175"/>
      <c r="K429" s="175"/>
      <c r="L429" s="175"/>
      <c r="M429" s="175"/>
      <c r="N429" s="175"/>
      <c r="O429" s="175"/>
      <c r="P429" s="175"/>
      <c r="Q429" s="178"/>
      <c r="R429" s="178"/>
      <c r="S429" s="196"/>
      <c r="T429" s="199"/>
      <c r="U429" s="199"/>
      <c r="V429" s="199"/>
      <c r="W429" s="199"/>
      <c r="X429" s="199"/>
      <c r="Y429" s="237"/>
      <c r="Z429" s="160"/>
      <c r="AA429" s="160"/>
      <c r="AB429" s="157"/>
      <c r="AC429" s="154"/>
      <c r="AD429" s="151"/>
      <c r="AE429" s="145"/>
    </row>
    <row r="430" spans="1:31" ht="15.75" x14ac:dyDescent="0.2">
      <c r="A430" s="175"/>
      <c r="B430" s="175"/>
      <c r="C430" s="223"/>
      <c r="D430" s="136"/>
      <c r="E430" s="175"/>
      <c r="F430" s="181"/>
      <c r="G430" s="181"/>
      <c r="H430" s="34" t="s">
        <v>53</v>
      </c>
      <c r="I430" s="44">
        <v>1613977.34</v>
      </c>
      <c r="J430" s="175"/>
      <c r="K430" s="175"/>
      <c r="L430" s="175"/>
      <c r="M430" s="175"/>
      <c r="N430" s="175"/>
      <c r="O430" s="175"/>
      <c r="P430" s="175"/>
      <c r="Q430" s="178"/>
      <c r="R430" s="178"/>
      <c r="S430" s="196"/>
      <c r="T430" s="199"/>
      <c r="U430" s="199"/>
      <c r="V430" s="199"/>
      <c r="W430" s="199"/>
      <c r="X430" s="199"/>
      <c r="Y430" s="237"/>
      <c r="Z430" s="160"/>
      <c r="AA430" s="160"/>
      <c r="AB430" s="157"/>
      <c r="AC430" s="154"/>
      <c r="AD430" s="151"/>
      <c r="AE430" s="145"/>
    </row>
    <row r="431" spans="1:31" ht="15.75" x14ac:dyDescent="0.2">
      <c r="A431" s="175"/>
      <c r="B431" s="175"/>
      <c r="C431" s="223"/>
      <c r="D431" s="136"/>
      <c r="E431" s="175"/>
      <c r="F431" s="181"/>
      <c r="G431" s="181"/>
      <c r="H431" s="34" t="s">
        <v>53</v>
      </c>
      <c r="I431" s="44">
        <v>923204.96</v>
      </c>
      <c r="J431" s="175"/>
      <c r="K431" s="175"/>
      <c r="L431" s="175"/>
      <c r="M431" s="175"/>
      <c r="N431" s="175"/>
      <c r="O431" s="175"/>
      <c r="P431" s="175"/>
      <c r="Q431" s="178"/>
      <c r="R431" s="178"/>
      <c r="S431" s="196"/>
      <c r="T431" s="199"/>
      <c r="U431" s="199"/>
      <c r="V431" s="199"/>
      <c r="W431" s="199"/>
      <c r="X431" s="199"/>
      <c r="Y431" s="237"/>
      <c r="Z431" s="160"/>
      <c r="AA431" s="160"/>
      <c r="AB431" s="157"/>
      <c r="AC431" s="154"/>
      <c r="AD431" s="151"/>
      <c r="AE431" s="145"/>
    </row>
    <row r="432" spans="1:31" ht="15.75" x14ac:dyDescent="0.2">
      <c r="A432" s="175"/>
      <c r="B432" s="175"/>
      <c r="C432" s="223"/>
      <c r="D432" s="136"/>
      <c r="E432" s="175"/>
      <c r="F432" s="181"/>
      <c r="G432" s="181"/>
      <c r="H432" s="34" t="s">
        <v>53</v>
      </c>
      <c r="I432" s="44">
        <v>156753.23000000001</v>
      </c>
      <c r="J432" s="175"/>
      <c r="K432" s="175"/>
      <c r="L432" s="175"/>
      <c r="M432" s="175"/>
      <c r="N432" s="175"/>
      <c r="O432" s="175"/>
      <c r="P432" s="175"/>
      <c r="Q432" s="178"/>
      <c r="R432" s="178"/>
      <c r="S432" s="196"/>
      <c r="T432" s="199"/>
      <c r="U432" s="199"/>
      <c r="V432" s="199"/>
      <c r="W432" s="199"/>
      <c r="X432" s="199"/>
      <c r="Y432" s="237"/>
      <c r="Z432" s="160"/>
      <c r="AA432" s="160"/>
      <c r="AB432" s="157"/>
      <c r="AC432" s="154"/>
      <c r="AD432" s="151"/>
      <c r="AE432" s="145"/>
    </row>
    <row r="433" spans="1:31" ht="15.75" x14ac:dyDescent="0.2">
      <c r="A433" s="175"/>
      <c r="B433" s="175"/>
      <c r="C433" s="223"/>
      <c r="D433" s="136"/>
      <c r="E433" s="175"/>
      <c r="F433" s="181"/>
      <c r="G433" s="181"/>
      <c r="H433" s="34" t="s">
        <v>53</v>
      </c>
      <c r="I433" s="44">
        <v>1624431.79</v>
      </c>
      <c r="J433" s="175"/>
      <c r="K433" s="175"/>
      <c r="L433" s="175"/>
      <c r="M433" s="175"/>
      <c r="N433" s="175"/>
      <c r="O433" s="175"/>
      <c r="P433" s="175"/>
      <c r="Q433" s="178"/>
      <c r="R433" s="178"/>
      <c r="S433" s="196"/>
      <c r="T433" s="199"/>
      <c r="U433" s="199"/>
      <c r="V433" s="199"/>
      <c r="W433" s="199"/>
      <c r="X433" s="199"/>
      <c r="Y433" s="237"/>
      <c r="Z433" s="160"/>
      <c r="AA433" s="160"/>
      <c r="AB433" s="157"/>
      <c r="AC433" s="154"/>
      <c r="AD433" s="151"/>
      <c r="AE433" s="145"/>
    </row>
    <row r="434" spans="1:31" ht="15.75" x14ac:dyDescent="0.2">
      <c r="A434" s="175"/>
      <c r="B434" s="175"/>
      <c r="C434" s="223"/>
      <c r="D434" s="136"/>
      <c r="E434" s="175"/>
      <c r="F434" s="181"/>
      <c r="G434" s="181"/>
      <c r="H434" s="34" t="s">
        <v>53</v>
      </c>
      <c r="I434" s="44">
        <v>106044.56</v>
      </c>
      <c r="J434" s="175"/>
      <c r="K434" s="175"/>
      <c r="L434" s="175"/>
      <c r="M434" s="175"/>
      <c r="N434" s="175"/>
      <c r="O434" s="175"/>
      <c r="P434" s="175"/>
      <c r="Q434" s="178"/>
      <c r="R434" s="178"/>
      <c r="S434" s="197"/>
      <c r="T434" s="200"/>
      <c r="U434" s="200"/>
      <c r="V434" s="200"/>
      <c r="W434" s="200"/>
      <c r="X434" s="200"/>
      <c r="Y434" s="238"/>
      <c r="Z434" s="160"/>
      <c r="AA434" s="160"/>
      <c r="AB434" s="157"/>
      <c r="AC434" s="154"/>
      <c r="AD434" s="151"/>
      <c r="AE434" s="145"/>
    </row>
    <row r="435" spans="1:31" ht="15.75" x14ac:dyDescent="0.2">
      <c r="A435" s="175"/>
      <c r="B435" s="175"/>
      <c r="C435" s="223"/>
      <c r="D435" s="136"/>
      <c r="E435" s="175"/>
      <c r="F435" s="181"/>
      <c r="G435" s="181"/>
      <c r="H435" s="34" t="s">
        <v>54</v>
      </c>
      <c r="I435" s="44">
        <v>1385606.53</v>
      </c>
      <c r="J435" s="175"/>
      <c r="K435" s="175"/>
      <c r="L435" s="175"/>
      <c r="M435" s="175"/>
      <c r="N435" s="175"/>
      <c r="O435" s="175"/>
      <c r="P435" s="175"/>
      <c r="Q435" s="178"/>
      <c r="R435" s="178"/>
      <c r="S435" s="195" t="s">
        <v>958</v>
      </c>
      <c r="T435" s="198">
        <v>1</v>
      </c>
      <c r="U435" s="198">
        <v>1</v>
      </c>
      <c r="V435" s="198">
        <v>1</v>
      </c>
      <c r="W435" s="198">
        <v>1</v>
      </c>
      <c r="X435" s="198">
        <v>1</v>
      </c>
      <c r="Y435" s="236" t="s">
        <v>1291</v>
      </c>
      <c r="Z435" s="160"/>
      <c r="AA435" s="160"/>
      <c r="AB435" s="157"/>
      <c r="AC435" s="154"/>
      <c r="AD435" s="151"/>
      <c r="AE435" s="145"/>
    </row>
    <row r="436" spans="1:31" ht="15.75" x14ac:dyDescent="0.2">
      <c r="A436" s="175"/>
      <c r="B436" s="175"/>
      <c r="C436" s="223"/>
      <c r="D436" s="136"/>
      <c r="E436" s="175"/>
      <c r="F436" s="181"/>
      <c r="G436" s="181"/>
      <c r="H436" s="34" t="s">
        <v>54</v>
      </c>
      <c r="I436" s="44">
        <v>1874011.51</v>
      </c>
      <c r="J436" s="175"/>
      <c r="K436" s="175"/>
      <c r="L436" s="175"/>
      <c r="M436" s="175"/>
      <c r="N436" s="175"/>
      <c r="O436" s="175"/>
      <c r="P436" s="175"/>
      <c r="Q436" s="178"/>
      <c r="R436" s="178"/>
      <c r="S436" s="196"/>
      <c r="T436" s="199"/>
      <c r="U436" s="199"/>
      <c r="V436" s="199"/>
      <c r="W436" s="199"/>
      <c r="X436" s="199"/>
      <c r="Y436" s="237"/>
      <c r="Z436" s="160"/>
      <c r="AA436" s="160"/>
      <c r="AB436" s="157"/>
      <c r="AC436" s="154"/>
      <c r="AD436" s="151"/>
      <c r="AE436" s="145"/>
    </row>
    <row r="437" spans="1:31" ht="15.75" x14ac:dyDescent="0.2">
      <c r="A437" s="175"/>
      <c r="B437" s="175"/>
      <c r="C437" s="223"/>
      <c r="D437" s="136"/>
      <c r="E437" s="175"/>
      <c r="F437" s="181"/>
      <c r="G437" s="181"/>
      <c r="H437" s="34" t="s">
        <v>54</v>
      </c>
      <c r="I437" s="44">
        <v>2946411.59</v>
      </c>
      <c r="J437" s="175"/>
      <c r="K437" s="175"/>
      <c r="L437" s="175"/>
      <c r="M437" s="175"/>
      <c r="N437" s="175"/>
      <c r="O437" s="175"/>
      <c r="P437" s="175"/>
      <c r="Q437" s="178"/>
      <c r="R437" s="178"/>
      <c r="S437" s="196"/>
      <c r="T437" s="199"/>
      <c r="U437" s="199"/>
      <c r="V437" s="199"/>
      <c r="W437" s="199"/>
      <c r="X437" s="199"/>
      <c r="Y437" s="237"/>
      <c r="Z437" s="160"/>
      <c r="AA437" s="160"/>
      <c r="AB437" s="157"/>
      <c r="AC437" s="154"/>
      <c r="AD437" s="151"/>
      <c r="AE437" s="145"/>
    </row>
    <row r="438" spans="1:31" ht="15.75" x14ac:dyDescent="0.2">
      <c r="A438" s="175"/>
      <c r="B438" s="175"/>
      <c r="C438" s="223"/>
      <c r="D438" s="136"/>
      <c r="E438" s="175"/>
      <c r="F438" s="181"/>
      <c r="G438" s="181"/>
      <c r="H438" s="34" t="s">
        <v>54</v>
      </c>
      <c r="I438" s="44">
        <v>2117631.2800000003</v>
      </c>
      <c r="J438" s="175"/>
      <c r="K438" s="175"/>
      <c r="L438" s="175"/>
      <c r="M438" s="175"/>
      <c r="N438" s="175"/>
      <c r="O438" s="175"/>
      <c r="P438" s="175"/>
      <c r="Q438" s="178"/>
      <c r="R438" s="178"/>
      <c r="S438" s="196"/>
      <c r="T438" s="199"/>
      <c r="U438" s="199"/>
      <c r="V438" s="199"/>
      <c r="W438" s="199"/>
      <c r="X438" s="199"/>
      <c r="Y438" s="237"/>
      <c r="Z438" s="160"/>
      <c r="AA438" s="160"/>
      <c r="AB438" s="157"/>
      <c r="AC438" s="154"/>
      <c r="AD438" s="151"/>
      <c r="AE438" s="145"/>
    </row>
    <row r="439" spans="1:31" ht="15.75" x14ac:dyDescent="0.2">
      <c r="A439" s="175"/>
      <c r="B439" s="175"/>
      <c r="C439" s="223"/>
      <c r="D439" s="136"/>
      <c r="E439" s="175"/>
      <c r="F439" s="181"/>
      <c r="G439" s="181"/>
      <c r="H439" s="34" t="s">
        <v>54</v>
      </c>
      <c r="I439" s="44">
        <v>5510762.75</v>
      </c>
      <c r="J439" s="175"/>
      <c r="K439" s="175"/>
      <c r="L439" s="175"/>
      <c r="M439" s="175"/>
      <c r="N439" s="175"/>
      <c r="O439" s="175"/>
      <c r="P439" s="175"/>
      <c r="Q439" s="178"/>
      <c r="R439" s="178"/>
      <c r="S439" s="196"/>
      <c r="T439" s="199"/>
      <c r="U439" s="199"/>
      <c r="V439" s="199"/>
      <c r="W439" s="199"/>
      <c r="X439" s="199"/>
      <c r="Y439" s="237"/>
      <c r="Z439" s="160"/>
      <c r="AA439" s="160"/>
      <c r="AB439" s="157"/>
      <c r="AC439" s="154"/>
      <c r="AD439" s="151"/>
      <c r="AE439" s="145"/>
    </row>
    <row r="440" spans="1:31" ht="15.75" x14ac:dyDescent="0.2">
      <c r="A440" s="175"/>
      <c r="B440" s="175"/>
      <c r="C440" s="223"/>
      <c r="D440" s="136"/>
      <c r="E440" s="175"/>
      <c r="F440" s="181"/>
      <c r="G440" s="181"/>
      <c r="H440" s="34" t="s">
        <v>54</v>
      </c>
      <c r="I440" s="44">
        <v>3057983.38</v>
      </c>
      <c r="J440" s="175"/>
      <c r="K440" s="175"/>
      <c r="L440" s="175"/>
      <c r="M440" s="175"/>
      <c r="N440" s="175"/>
      <c r="O440" s="175"/>
      <c r="P440" s="175"/>
      <c r="Q440" s="178"/>
      <c r="R440" s="178"/>
      <c r="S440" s="196"/>
      <c r="T440" s="199"/>
      <c r="U440" s="199"/>
      <c r="V440" s="199"/>
      <c r="W440" s="199"/>
      <c r="X440" s="199"/>
      <c r="Y440" s="237"/>
      <c r="Z440" s="160"/>
      <c r="AA440" s="160"/>
      <c r="AB440" s="157"/>
      <c r="AC440" s="154"/>
      <c r="AD440" s="151"/>
      <c r="AE440" s="145"/>
    </row>
    <row r="441" spans="1:31" ht="15.75" x14ac:dyDescent="0.2">
      <c r="A441" s="175"/>
      <c r="B441" s="175"/>
      <c r="C441" s="223"/>
      <c r="D441" s="136"/>
      <c r="E441" s="175"/>
      <c r="F441" s="181"/>
      <c r="G441" s="181"/>
      <c r="H441" s="34" t="s">
        <v>54</v>
      </c>
      <c r="I441" s="44">
        <v>4151592.36</v>
      </c>
      <c r="J441" s="175"/>
      <c r="K441" s="175"/>
      <c r="L441" s="175"/>
      <c r="M441" s="175"/>
      <c r="N441" s="175"/>
      <c r="O441" s="175"/>
      <c r="P441" s="175"/>
      <c r="Q441" s="178"/>
      <c r="R441" s="178"/>
      <c r="S441" s="196"/>
      <c r="T441" s="199"/>
      <c r="U441" s="199"/>
      <c r="V441" s="199"/>
      <c r="W441" s="199"/>
      <c r="X441" s="199"/>
      <c r="Y441" s="237"/>
      <c r="Z441" s="160"/>
      <c r="AA441" s="160"/>
      <c r="AB441" s="157"/>
      <c r="AC441" s="154"/>
      <c r="AD441" s="151"/>
      <c r="AE441" s="145"/>
    </row>
    <row r="442" spans="1:31" ht="15.75" x14ac:dyDescent="0.2">
      <c r="A442" s="175"/>
      <c r="B442" s="175"/>
      <c r="C442" s="223"/>
      <c r="D442" s="136"/>
      <c r="E442" s="175"/>
      <c r="F442" s="181"/>
      <c r="G442" s="181"/>
      <c r="H442" s="34" t="s">
        <v>54</v>
      </c>
      <c r="I442" s="44">
        <v>838802.04</v>
      </c>
      <c r="J442" s="175"/>
      <c r="K442" s="175"/>
      <c r="L442" s="175"/>
      <c r="M442" s="175"/>
      <c r="N442" s="175"/>
      <c r="O442" s="175"/>
      <c r="P442" s="175"/>
      <c r="Q442" s="178"/>
      <c r="R442" s="178"/>
      <c r="S442" s="196"/>
      <c r="T442" s="199"/>
      <c r="U442" s="199"/>
      <c r="V442" s="199"/>
      <c r="W442" s="199"/>
      <c r="X442" s="199"/>
      <c r="Y442" s="237"/>
      <c r="Z442" s="160"/>
      <c r="AA442" s="160"/>
      <c r="AB442" s="157"/>
      <c r="AC442" s="154"/>
      <c r="AD442" s="151"/>
      <c r="AE442" s="145"/>
    </row>
    <row r="443" spans="1:31" ht="15.75" x14ac:dyDescent="0.2">
      <c r="A443" s="175"/>
      <c r="B443" s="175"/>
      <c r="C443" s="223"/>
      <c r="D443" s="136"/>
      <c r="E443" s="175"/>
      <c r="F443" s="181"/>
      <c r="G443" s="181"/>
      <c r="H443" s="34" t="s">
        <v>54</v>
      </c>
      <c r="I443" s="44">
        <v>1847575.37</v>
      </c>
      <c r="J443" s="175"/>
      <c r="K443" s="175"/>
      <c r="L443" s="175"/>
      <c r="M443" s="175"/>
      <c r="N443" s="175"/>
      <c r="O443" s="175"/>
      <c r="P443" s="175"/>
      <c r="Q443" s="178"/>
      <c r="R443" s="178"/>
      <c r="S443" s="196"/>
      <c r="T443" s="199"/>
      <c r="U443" s="199"/>
      <c r="V443" s="199"/>
      <c r="W443" s="199"/>
      <c r="X443" s="199"/>
      <c r="Y443" s="237"/>
      <c r="Z443" s="160"/>
      <c r="AA443" s="160"/>
      <c r="AB443" s="157"/>
      <c r="AC443" s="154"/>
      <c r="AD443" s="151"/>
      <c r="AE443" s="145"/>
    </row>
    <row r="444" spans="1:31" ht="15.75" x14ac:dyDescent="0.2">
      <c r="A444" s="175"/>
      <c r="B444" s="175"/>
      <c r="C444" s="223"/>
      <c r="D444" s="136"/>
      <c r="E444" s="175"/>
      <c r="F444" s="181"/>
      <c r="G444" s="181"/>
      <c r="H444" s="34" t="s">
        <v>54</v>
      </c>
      <c r="I444" s="44">
        <v>1231616.92</v>
      </c>
      <c r="J444" s="175"/>
      <c r="K444" s="175"/>
      <c r="L444" s="175"/>
      <c r="M444" s="175"/>
      <c r="N444" s="175"/>
      <c r="O444" s="175"/>
      <c r="P444" s="175"/>
      <c r="Q444" s="178"/>
      <c r="R444" s="178"/>
      <c r="S444" s="196"/>
      <c r="T444" s="199"/>
      <c r="U444" s="199"/>
      <c r="V444" s="199"/>
      <c r="W444" s="199"/>
      <c r="X444" s="199"/>
      <c r="Y444" s="237"/>
      <c r="Z444" s="160"/>
      <c r="AA444" s="160"/>
      <c r="AB444" s="157"/>
      <c r="AC444" s="154"/>
      <c r="AD444" s="151"/>
      <c r="AE444" s="145"/>
    </row>
    <row r="445" spans="1:31" ht="15.75" x14ac:dyDescent="0.2">
      <c r="A445" s="175"/>
      <c r="B445" s="175"/>
      <c r="C445" s="223"/>
      <c r="D445" s="136"/>
      <c r="E445" s="175"/>
      <c r="F445" s="181"/>
      <c r="G445" s="181"/>
      <c r="H445" s="34" t="s">
        <v>54</v>
      </c>
      <c r="I445" s="44">
        <v>3371189.83</v>
      </c>
      <c r="J445" s="175"/>
      <c r="K445" s="175"/>
      <c r="L445" s="175"/>
      <c r="M445" s="175"/>
      <c r="N445" s="175"/>
      <c r="O445" s="175"/>
      <c r="P445" s="175"/>
      <c r="Q445" s="178"/>
      <c r="R445" s="178"/>
      <c r="S445" s="196"/>
      <c r="T445" s="199"/>
      <c r="U445" s="199"/>
      <c r="V445" s="199"/>
      <c r="W445" s="199"/>
      <c r="X445" s="199"/>
      <c r="Y445" s="237"/>
      <c r="Z445" s="160"/>
      <c r="AA445" s="160"/>
      <c r="AB445" s="157"/>
      <c r="AC445" s="154"/>
      <c r="AD445" s="151"/>
      <c r="AE445" s="145"/>
    </row>
    <row r="446" spans="1:31" ht="15.75" x14ac:dyDescent="0.2">
      <c r="A446" s="175"/>
      <c r="B446" s="175"/>
      <c r="C446" s="223"/>
      <c r="D446" s="136"/>
      <c r="E446" s="175"/>
      <c r="F446" s="181"/>
      <c r="G446" s="181"/>
      <c r="H446" s="34" t="s">
        <v>54</v>
      </c>
      <c r="I446" s="44">
        <v>1444006.04</v>
      </c>
      <c r="J446" s="175"/>
      <c r="K446" s="175"/>
      <c r="L446" s="175"/>
      <c r="M446" s="175"/>
      <c r="N446" s="175"/>
      <c r="O446" s="175"/>
      <c r="P446" s="175"/>
      <c r="Q446" s="178"/>
      <c r="R446" s="178"/>
      <c r="S446" s="196"/>
      <c r="T446" s="199"/>
      <c r="U446" s="199"/>
      <c r="V446" s="199"/>
      <c r="W446" s="199"/>
      <c r="X446" s="199"/>
      <c r="Y446" s="237"/>
      <c r="Z446" s="160"/>
      <c r="AA446" s="160"/>
      <c r="AB446" s="157"/>
      <c r="AC446" s="154"/>
      <c r="AD446" s="151"/>
      <c r="AE446" s="145"/>
    </row>
    <row r="447" spans="1:31" ht="15.75" x14ac:dyDescent="0.2">
      <c r="A447" s="175"/>
      <c r="B447" s="175"/>
      <c r="C447" s="223"/>
      <c r="D447" s="136"/>
      <c r="E447" s="175"/>
      <c r="F447" s="181"/>
      <c r="G447" s="181"/>
      <c r="H447" s="34" t="s">
        <v>54</v>
      </c>
      <c r="I447" s="44">
        <v>1343188.71</v>
      </c>
      <c r="J447" s="175"/>
      <c r="K447" s="175"/>
      <c r="L447" s="175"/>
      <c r="M447" s="175"/>
      <c r="N447" s="175"/>
      <c r="O447" s="175"/>
      <c r="P447" s="175"/>
      <c r="Q447" s="178"/>
      <c r="R447" s="178"/>
      <c r="S447" s="196"/>
      <c r="T447" s="199"/>
      <c r="U447" s="199"/>
      <c r="V447" s="199"/>
      <c r="W447" s="199"/>
      <c r="X447" s="199"/>
      <c r="Y447" s="237"/>
      <c r="Z447" s="160"/>
      <c r="AA447" s="160"/>
      <c r="AB447" s="157"/>
      <c r="AC447" s="154"/>
      <c r="AD447" s="151"/>
      <c r="AE447" s="145"/>
    </row>
    <row r="448" spans="1:31" ht="15.75" x14ac:dyDescent="0.2">
      <c r="A448" s="175"/>
      <c r="B448" s="175"/>
      <c r="C448" s="223"/>
      <c r="D448" s="136"/>
      <c r="E448" s="175"/>
      <c r="F448" s="181"/>
      <c r="G448" s="181"/>
      <c r="H448" s="34" t="s">
        <v>54</v>
      </c>
      <c r="I448" s="44">
        <v>2256371.94</v>
      </c>
      <c r="J448" s="175"/>
      <c r="K448" s="175"/>
      <c r="L448" s="175"/>
      <c r="M448" s="175"/>
      <c r="N448" s="175"/>
      <c r="O448" s="175"/>
      <c r="P448" s="175"/>
      <c r="Q448" s="178"/>
      <c r="R448" s="178"/>
      <c r="S448" s="196"/>
      <c r="T448" s="199"/>
      <c r="U448" s="199"/>
      <c r="V448" s="199"/>
      <c r="W448" s="199"/>
      <c r="X448" s="199"/>
      <c r="Y448" s="237"/>
      <c r="Z448" s="160"/>
      <c r="AA448" s="160"/>
      <c r="AB448" s="157"/>
      <c r="AC448" s="154"/>
      <c r="AD448" s="151"/>
      <c r="AE448" s="145"/>
    </row>
    <row r="449" spans="1:31" ht="15.75" x14ac:dyDescent="0.2">
      <c r="A449" s="175"/>
      <c r="B449" s="175"/>
      <c r="C449" s="223"/>
      <c r="D449" s="136"/>
      <c r="E449" s="175"/>
      <c r="F449" s="181"/>
      <c r="G449" s="181"/>
      <c r="H449" s="34" t="s">
        <v>54</v>
      </c>
      <c r="I449" s="44">
        <v>621185.68999999994</v>
      </c>
      <c r="J449" s="175"/>
      <c r="K449" s="175"/>
      <c r="L449" s="175"/>
      <c r="M449" s="175"/>
      <c r="N449" s="175"/>
      <c r="O449" s="175"/>
      <c r="P449" s="175"/>
      <c r="Q449" s="178"/>
      <c r="R449" s="178"/>
      <c r="S449" s="196"/>
      <c r="T449" s="199"/>
      <c r="U449" s="199"/>
      <c r="V449" s="199"/>
      <c r="W449" s="199"/>
      <c r="X449" s="199"/>
      <c r="Y449" s="237"/>
      <c r="Z449" s="160"/>
      <c r="AA449" s="160"/>
      <c r="AB449" s="157"/>
      <c r="AC449" s="154"/>
      <c r="AD449" s="151"/>
      <c r="AE449" s="145"/>
    </row>
    <row r="450" spans="1:31" ht="15.75" x14ac:dyDescent="0.2">
      <c r="A450" s="175"/>
      <c r="B450" s="175"/>
      <c r="C450" s="223"/>
      <c r="D450" s="136"/>
      <c r="E450" s="175"/>
      <c r="F450" s="181"/>
      <c r="G450" s="181"/>
      <c r="H450" s="34" t="s">
        <v>54</v>
      </c>
      <c r="I450" s="44">
        <v>2734022.46</v>
      </c>
      <c r="J450" s="175"/>
      <c r="K450" s="175"/>
      <c r="L450" s="175"/>
      <c r="M450" s="175"/>
      <c r="N450" s="175"/>
      <c r="O450" s="175"/>
      <c r="P450" s="175"/>
      <c r="Q450" s="178"/>
      <c r="R450" s="178"/>
      <c r="S450" s="196"/>
      <c r="T450" s="199"/>
      <c r="U450" s="199"/>
      <c r="V450" s="199"/>
      <c r="W450" s="199"/>
      <c r="X450" s="199"/>
      <c r="Y450" s="237"/>
      <c r="Z450" s="160"/>
      <c r="AA450" s="160"/>
      <c r="AB450" s="157"/>
      <c r="AC450" s="154"/>
      <c r="AD450" s="151"/>
      <c r="AE450" s="145"/>
    </row>
    <row r="451" spans="1:31" ht="15.75" x14ac:dyDescent="0.2">
      <c r="A451" s="175"/>
      <c r="B451" s="175"/>
      <c r="C451" s="223"/>
      <c r="D451" s="136"/>
      <c r="E451" s="175"/>
      <c r="F451" s="181"/>
      <c r="G451" s="181"/>
      <c r="H451" s="34" t="s">
        <v>54</v>
      </c>
      <c r="I451" s="44">
        <v>3264845.27</v>
      </c>
      <c r="J451" s="217"/>
      <c r="K451" s="175"/>
      <c r="L451" s="175"/>
      <c r="M451" s="175"/>
      <c r="N451" s="175"/>
      <c r="O451" s="175"/>
      <c r="P451" s="175"/>
      <c r="Q451" s="178"/>
      <c r="R451" s="178"/>
      <c r="S451" s="197"/>
      <c r="T451" s="200"/>
      <c r="U451" s="200"/>
      <c r="V451" s="200"/>
      <c r="W451" s="200"/>
      <c r="X451" s="200"/>
      <c r="Y451" s="238"/>
      <c r="Z451" s="160"/>
      <c r="AA451" s="160"/>
      <c r="AB451" s="157"/>
      <c r="AC451" s="154"/>
      <c r="AD451" s="151"/>
      <c r="AE451" s="145"/>
    </row>
    <row r="452" spans="1:31" ht="31.5" x14ac:dyDescent="0.2">
      <c r="A452" s="175"/>
      <c r="B452" s="176"/>
      <c r="C452" s="79" t="s">
        <v>523</v>
      </c>
      <c r="D452" s="137"/>
      <c r="E452" s="176"/>
      <c r="F452" s="182"/>
      <c r="G452" s="182"/>
      <c r="H452" s="49" t="s">
        <v>110</v>
      </c>
      <c r="I452" s="50">
        <v>3187670.69</v>
      </c>
      <c r="J452" s="80" t="s">
        <v>8</v>
      </c>
      <c r="K452" s="176"/>
      <c r="L452" s="176"/>
      <c r="M452" s="176"/>
      <c r="N452" s="176"/>
      <c r="O452" s="176"/>
      <c r="P452" s="176"/>
      <c r="Q452" s="179"/>
      <c r="R452" s="179"/>
      <c r="S452" s="38" t="s">
        <v>959</v>
      </c>
      <c r="T452" s="36" t="s">
        <v>650</v>
      </c>
      <c r="U452" s="82">
        <v>10000</v>
      </c>
      <c r="V452" s="82">
        <v>15000</v>
      </c>
      <c r="W452" s="82">
        <v>15000</v>
      </c>
      <c r="X452" s="82">
        <v>15000</v>
      </c>
      <c r="Y452" s="83">
        <v>10000</v>
      </c>
      <c r="Z452" s="161"/>
      <c r="AA452" s="161"/>
      <c r="AB452" s="158"/>
      <c r="AC452" s="155"/>
      <c r="AD452" s="152"/>
      <c r="AE452" s="146"/>
    </row>
    <row r="453" spans="1:31" ht="15.75" x14ac:dyDescent="0.2">
      <c r="A453" s="175"/>
      <c r="B453" s="174" t="s">
        <v>1326</v>
      </c>
      <c r="C453" s="218" t="s">
        <v>567</v>
      </c>
      <c r="D453" s="135" t="s">
        <v>761</v>
      </c>
      <c r="E453" s="174" t="s">
        <v>963</v>
      </c>
      <c r="F453" s="180" t="e">
        <f>G453*Y4</f>
        <v>#VALUE!</v>
      </c>
      <c r="G453" s="180">
        <f>SUM(I453:I455)</f>
        <v>20075100.399999999</v>
      </c>
      <c r="H453" s="61" t="s">
        <v>250</v>
      </c>
      <c r="I453" s="35">
        <v>278717.90000000002</v>
      </c>
      <c r="J453" s="174" t="s">
        <v>16</v>
      </c>
      <c r="K453" s="174" t="s">
        <v>794</v>
      </c>
      <c r="L453" s="174" t="s">
        <v>637</v>
      </c>
      <c r="M453" s="174" t="s">
        <v>904</v>
      </c>
      <c r="N453" s="174" t="s">
        <v>786</v>
      </c>
      <c r="O453" s="174" t="s">
        <v>642</v>
      </c>
      <c r="P453" s="174" t="s">
        <v>964</v>
      </c>
      <c r="Q453" s="177">
        <v>45992</v>
      </c>
      <c r="R453" s="177">
        <v>45992</v>
      </c>
      <c r="S453" s="162" t="s">
        <v>650</v>
      </c>
      <c r="T453" s="163"/>
      <c r="U453" s="163"/>
      <c r="V453" s="163"/>
      <c r="W453" s="163"/>
      <c r="X453" s="164"/>
      <c r="Y453" s="39"/>
      <c r="Z453" s="159">
        <f>SUM('[1]Provedbeni program'!$W$450:$W$452)</f>
        <v>2322449.3443572898</v>
      </c>
      <c r="AA453" s="159">
        <f>Z453*7.5345</f>
        <v>17498494.58506</v>
      </c>
      <c r="AB453" s="156" t="s">
        <v>638</v>
      </c>
      <c r="AC453" s="153" t="s">
        <v>1216</v>
      </c>
      <c r="AD453" s="150" t="s">
        <v>1223</v>
      </c>
      <c r="AE453" s="144" t="s">
        <v>1287</v>
      </c>
    </row>
    <row r="454" spans="1:31" ht="47.25" x14ac:dyDescent="0.2">
      <c r="A454" s="175"/>
      <c r="B454" s="175"/>
      <c r="C454" s="223"/>
      <c r="D454" s="136"/>
      <c r="E454" s="175"/>
      <c r="F454" s="181"/>
      <c r="G454" s="181"/>
      <c r="H454" s="34" t="s">
        <v>433</v>
      </c>
      <c r="I454" s="44">
        <v>951722.8</v>
      </c>
      <c r="J454" s="217"/>
      <c r="K454" s="175"/>
      <c r="L454" s="175"/>
      <c r="M454" s="175"/>
      <c r="N454" s="175"/>
      <c r="O454" s="175"/>
      <c r="P454" s="175"/>
      <c r="Q454" s="178"/>
      <c r="R454" s="178"/>
      <c r="S454" s="38" t="s">
        <v>965</v>
      </c>
      <c r="T454" s="36" t="s">
        <v>650</v>
      </c>
      <c r="U454" s="82">
        <v>1200</v>
      </c>
      <c r="V454" s="82">
        <v>1200</v>
      </c>
      <c r="W454" s="82">
        <v>1200</v>
      </c>
      <c r="X454" s="82">
        <v>1200</v>
      </c>
      <c r="Y454" s="39">
        <v>500</v>
      </c>
      <c r="Z454" s="160"/>
      <c r="AA454" s="160"/>
      <c r="AB454" s="157"/>
      <c r="AC454" s="154"/>
      <c r="AD454" s="151"/>
      <c r="AE454" s="145"/>
    </row>
    <row r="455" spans="1:31" ht="31.5" x14ac:dyDescent="0.2">
      <c r="A455" s="175"/>
      <c r="B455" s="175"/>
      <c r="C455" s="67" t="s">
        <v>543</v>
      </c>
      <c r="D455" s="137"/>
      <c r="E455" s="176"/>
      <c r="F455" s="182"/>
      <c r="G455" s="182"/>
      <c r="H455" s="34" t="s">
        <v>172</v>
      </c>
      <c r="I455" s="44">
        <v>18844659.699999999</v>
      </c>
      <c r="J455" s="107" t="s">
        <v>10</v>
      </c>
      <c r="K455" s="176"/>
      <c r="L455" s="176"/>
      <c r="M455" s="176"/>
      <c r="N455" s="176"/>
      <c r="O455" s="176"/>
      <c r="P455" s="176"/>
      <c r="Q455" s="179"/>
      <c r="R455" s="179"/>
      <c r="S455" s="38" t="s">
        <v>703</v>
      </c>
      <c r="T455" s="36">
        <v>17</v>
      </c>
      <c r="U455" s="36">
        <v>15</v>
      </c>
      <c r="V455" s="36">
        <v>21</v>
      </c>
      <c r="W455" s="36">
        <v>22</v>
      </c>
      <c r="X455" s="36">
        <v>22</v>
      </c>
      <c r="Y455" s="39">
        <v>12</v>
      </c>
      <c r="Z455" s="161"/>
      <c r="AA455" s="161"/>
      <c r="AB455" s="158"/>
      <c r="AC455" s="155"/>
      <c r="AD455" s="152"/>
      <c r="AE455" s="146"/>
    </row>
    <row r="456" spans="1:31" ht="31.5" x14ac:dyDescent="0.2">
      <c r="A456" s="175"/>
      <c r="B456" s="175"/>
      <c r="C456" s="218" t="s">
        <v>512</v>
      </c>
      <c r="D456" s="135" t="s">
        <v>762</v>
      </c>
      <c r="E456" s="174" t="s">
        <v>966</v>
      </c>
      <c r="F456" s="180" t="e">
        <f>G456*Y4</f>
        <v>#VALUE!</v>
      </c>
      <c r="G456" s="180">
        <f>SUM(I456:I461)</f>
        <v>13114806.809999999</v>
      </c>
      <c r="H456" s="61" t="s">
        <v>81</v>
      </c>
      <c r="I456" s="35">
        <v>1327807.02</v>
      </c>
      <c r="J456" s="174" t="s">
        <v>8</v>
      </c>
      <c r="K456" s="174" t="s">
        <v>831</v>
      </c>
      <c r="L456" s="174" t="s">
        <v>637</v>
      </c>
      <c r="M456" s="174">
        <v>7</v>
      </c>
      <c r="N456" s="174" t="s">
        <v>638</v>
      </c>
      <c r="O456" s="174" t="s">
        <v>638</v>
      </c>
      <c r="P456" s="174" t="s">
        <v>967</v>
      </c>
      <c r="Q456" s="177">
        <v>45992</v>
      </c>
      <c r="R456" s="177">
        <v>45992</v>
      </c>
      <c r="S456" s="38" t="s">
        <v>968</v>
      </c>
      <c r="T456" s="36" t="s">
        <v>650</v>
      </c>
      <c r="U456" s="36">
        <v>11</v>
      </c>
      <c r="V456" s="36">
        <v>16</v>
      </c>
      <c r="W456" s="36">
        <v>15</v>
      </c>
      <c r="X456" s="36">
        <v>16</v>
      </c>
      <c r="Y456" s="39">
        <v>8</v>
      </c>
      <c r="Z456" s="159">
        <f>SUM('[1]Provedbeni program'!$W$453:$W$458)</f>
        <v>351929.88</v>
      </c>
      <c r="AA456" s="159">
        <f>Z456*7.5345</f>
        <v>2651615.6808600002</v>
      </c>
      <c r="AB456" s="156" t="s">
        <v>638</v>
      </c>
      <c r="AC456" s="153" t="s">
        <v>1216</v>
      </c>
      <c r="AD456" s="150" t="s">
        <v>1215</v>
      </c>
      <c r="AE456" s="144" t="s">
        <v>1287</v>
      </c>
    </row>
    <row r="457" spans="1:31" ht="15.75" x14ac:dyDescent="0.2">
      <c r="A457" s="175"/>
      <c r="B457" s="175"/>
      <c r="C457" s="223"/>
      <c r="D457" s="136"/>
      <c r="E457" s="175"/>
      <c r="F457" s="181"/>
      <c r="G457" s="181"/>
      <c r="H457" s="34" t="s">
        <v>82</v>
      </c>
      <c r="I457" s="44">
        <v>39000</v>
      </c>
      <c r="J457" s="175"/>
      <c r="K457" s="175"/>
      <c r="L457" s="175"/>
      <c r="M457" s="175"/>
      <c r="N457" s="175"/>
      <c r="O457" s="175"/>
      <c r="P457" s="175"/>
      <c r="Q457" s="178"/>
      <c r="R457" s="178"/>
      <c r="S457" s="162" t="s">
        <v>650</v>
      </c>
      <c r="T457" s="163"/>
      <c r="U457" s="164"/>
      <c r="V457" s="85"/>
      <c r="W457" s="85"/>
      <c r="X457" s="85"/>
      <c r="Y457" s="39" t="s">
        <v>650</v>
      </c>
      <c r="Z457" s="160"/>
      <c r="AA457" s="160"/>
      <c r="AB457" s="157"/>
      <c r="AC457" s="154"/>
      <c r="AD457" s="151"/>
      <c r="AE457" s="145"/>
    </row>
    <row r="458" spans="1:31" ht="78.75" x14ac:dyDescent="0.2">
      <c r="A458" s="175"/>
      <c r="B458" s="175"/>
      <c r="C458" s="223"/>
      <c r="D458" s="136"/>
      <c r="E458" s="175"/>
      <c r="F458" s="181"/>
      <c r="G458" s="181"/>
      <c r="H458" s="34" t="s">
        <v>358</v>
      </c>
      <c r="I458" s="44">
        <v>9632912.8000000007</v>
      </c>
      <c r="J458" s="175"/>
      <c r="K458" s="175"/>
      <c r="L458" s="175"/>
      <c r="M458" s="175"/>
      <c r="N458" s="175"/>
      <c r="O458" s="175"/>
      <c r="P458" s="175"/>
      <c r="Q458" s="178"/>
      <c r="R458" s="178"/>
      <c r="S458" s="38" t="s">
        <v>969</v>
      </c>
      <c r="T458" s="36" t="s">
        <v>650</v>
      </c>
      <c r="U458" s="36" t="s">
        <v>970</v>
      </c>
      <c r="V458" s="36" t="s">
        <v>971</v>
      </c>
      <c r="W458" s="36" t="s">
        <v>972</v>
      </c>
      <c r="X458" s="36" t="s">
        <v>973</v>
      </c>
      <c r="Y458" s="39" t="s">
        <v>1271</v>
      </c>
      <c r="Z458" s="160"/>
      <c r="AA458" s="160"/>
      <c r="AB458" s="157"/>
      <c r="AC458" s="154"/>
      <c r="AD458" s="151"/>
      <c r="AE458" s="145"/>
    </row>
    <row r="459" spans="1:31" ht="15.75" x14ac:dyDescent="0.2">
      <c r="A459" s="175"/>
      <c r="B459" s="175"/>
      <c r="C459" s="223"/>
      <c r="D459" s="136"/>
      <c r="E459" s="175"/>
      <c r="F459" s="181"/>
      <c r="G459" s="181"/>
      <c r="H459" s="34" t="s">
        <v>359</v>
      </c>
      <c r="I459" s="44">
        <v>56871.79</v>
      </c>
      <c r="J459" s="175"/>
      <c r="K459" s="175"/>
      <c r="L459" s="175"/>
      <c r="M459" s="175"/>
      <c r="N459" s="175"/>
      <c r="O459" s="175"/>
      <c r="P459" s="175"/>
      <c r="Q459" s="178"/>
      <c r="R459" s="178"/>
      <c r="S459" s="38" t="s">
        <v>1272</v>
      </c>
      <c r="T459" s="36" t="s">
        <v>650</v>
      </c>
      <c r="U459" s="36" t="s">
        <v>650</v>
      </c>
      <c r="V459" s="85"/>
      <c r="W459" s="85"/>
      <c r="X459" s="85"/>
      <c r="Y459" s="39">
        <v>11</v>
      </c>
      <c r="Z459" s="160"/>
      <c r="AA459" s="160"/>
      <c r="AB459" s="157"/>
      <c r="AC459" s="154"/>
      <c r="AD459" s="151"/>
      <c r="AE459" s="145"/>
    </row>
    <row r="460" spans="1:31" ht="15.75" x14ac:dyDescent="0.2">
      <c r="A460" s="175"/>
      <c r="B460" s="175"/>
      <c r="C460" s="223"/>
      <c r="D460" s="136"/>
      <c r="E460" s="175"/>
      <c r="F460" s="181"/>
      <c r="G460" s="181"/>
      <c r="H460" s="34" t="s">
        <v>360</v>
      </c>
      <c r="I460" s="44">
        <v>2003015.2</v>
      </c>
      <c r="J460" s="175"/>
      <c r="K460" s="175"/>
      <c r="L460" s="175"/>
      <c r="M460" s="175"/>
      <c r="N460" s="175"/>
      <c r="O460" s="175"/>
      <c r="P460" s="175"/>
      <c r="Q460" s="178"/>
      <c r="R460" s="178"/>
      <c r="S460" s="38" t="s">
        <v>1273</v>
      </c>
      <c r="T460" s="36" t="s">
        <v>650</v>
      </c>
      <c r="U460" s="36" t="s">
        <v>650</v>
      </c>
      <c r="V460" s="85"/>
      <c r="W460" s="85"/>
      <c r="X460" s="85"/>
      <c r="Y460" s="39">
        <v>0</v>
      </c>
      <c r="Z460" s="160"/>
      <c r="AA460" s="160"/>
      <c r="AB460" s="157"/>
      <c r="AC460" s="154"/>
      <c r="AD460" s="151"/>
      <c r="AE460" s="145"/>
    </row>
    <row r="461" spans="1:31" ht="15.75" x14ac:dyDescent="0.2">
      <c r="A461" s="175"/>
      <c r="B461" s="175"/>
      <c r="C461" s="219"/>
      <c r="D461" s="137"/>
      <c r="E461" s="176"/>
      <c r="F461" s="182"/>
      <c r="G461" s="182"/>
      <c r="H461" s="49" t="s">
        <v>361</v>
      </c>
      <c r="I461" s="50">
        <v>55200</v>
      </c>
      <c r="J461" s="176"/>
      <c r="K461" s="176"/>
      <c r="L461" s="176"/>
      <c r="M461" s="176"/>
      <c r="N461" s="176"/>
      <c r="O461" s="176"/>
      <c r="P461" s="176"/>
      <c r="Q461" s="179"/>
      <c r="R461" s="179"/>
      <c r="S461" s="38" t="s">
        <v>1273</v>
      </c>
      <c r="T461" s="36" t="s">
        <v>650</v>
      </c>
      <c r="U461" s="36" t="s">
        <v>650</v>
      </c>
      <c r="V461" s="85"/>
      <c r="W461" s="85"/>
      <c r="X461" s="85"/>
      <c r="Y461" s="39">
        <v>0</v>
      </c>
      <c r="Z461" s="161"/>
      <c r="AA461" s="161"/>
      <c r="AB461" s="158"/>
      <c r="AC461" s="155"/>
      <c r="AD461" s="152"/>
      <c r="AE461" s="146"/>
    </row>
    <row r="462" spans="1:31" ht="47.25" x14ac:dyDescent="0.2">
      <c r="A462" s="175"/>
      <c r="B462" s="175"/>
      <c r="C462" s="78" t="s">
        <v>541</v>
      </c>
      <c r="D462" s="135" t="s">
        <v>763</v>
      </c>
      <c r="E462" s="174" t="s">
        <v>974</v>
      </c>
      <c r="F462" s="180" t="e">
        <f>G462*Y4</f>
        <v>#VALUE!</v>
      </c>
      <c r="G462" s="180">
        <f>SUM(I462:I464)</f>
        <v>89488371.890000001</v>
      </c>
      <c r="H462" s="61" t="s">
        <v>169</v>
      </c>
      <c r="I462" s="35">
        <v>82159551.129999995</v>
      </c>
      <c r="J462" s="174" t="s">
        <v>10</v>
      </c>
      <c r="K462" s="174" t="s">
        <v>831</v>
      </c>
      <c r="L462" s="174" t="s">
        <v>637</v>
      </c>
      <c r="M462" s="174" t="s">
        <v>975</v>
      </c>
      <c r="N462" s="174" t="s">
        <v>638</v>
      </c>
      <c r="O462" s="174" t="s">
        <v>642</v>
      </c>
      <c r="P462" s="174" t="s">
        <v>976</v>
      </c>
      <c r="Q462" s="177">
        <v>45992</v>
      </c>
      <c r="R462" s="177">
        <v>45992</v>
      </c>
      <c r="S462" s="38" t="s">
        <v>977</v>
      </c>
      <c r="T462" s="82">
        <v>124000</v>
      </c>
      <c r="U462" s="82">
        <v>125000</v>
      </c>
      <c r="V462" s="82">
        <v>127000</v>
      </c>
      <c r="W462" s="82">
        <v>129000</v>
      </c>
      <c r="X462" s="82">
        <v>131000</v>
      </c>
      <c r="Y462" s="83">
        <v>121794</v>
      </c>
      <c r="Z462" s="159">
        <f>SUM('[1]Provedbeni program'!$W$459:$W$461)</f>
        <v>22459205.609999999</v>
      </c>
      <c r="AA462" s="159">
        <f>Z462*7.5345</f>
        <v>169218884.66854501</v>
      </c>
      <c r="AB462" s="156" t="s">
        <v>638</v>
      </c>
      <c r="AC462" s="153" t="s">
        <v>1216</v>
      </c>
      <c r="AD462" s="150" t="s">
        <v>1223</v>
      </c>
      <c r="AE462" s="144" t="s">
        <v>1287</v>
      </c>
    </row>
    <row r="463" spans="1:31" ht="47.25" x14ac:dyDescent="0.2">
      <c r="A463" s="175"/>
      <c r="B463" s="175"/>
      <c r="C463" s="67" t="s">
        <v>542</v>
      </c>
      <c r="D463" s="136"/>
      <c r="E463" s="175"/>
      <c r="F463" s="181"/>
      <c r="G463" s="181"/>
      <c r="H463" s="34" t="s">
        <v>489</v>
      </c>
      <c r="I463" s="44">
        <v>7327228.0800000001</v>
      </c>
      <c r="J463" s="217"/>
      <c r="K463" s="175"/>
      <c r="L463" s="175"/>
      <c r="M463" s="175"/>
      <c r="N463" s="175"/>
      <c r="O463" s="175"/>
      <c r="P463" s="175"/>
      <c r="Q463" s="178"/>
      <c r="R463" s="178"/>
      <c r="S463" s="38" t="s">
        <v>978</v>
      </c>
      <c r="T463" s="36" t="s">
        <v>650</v>
      </c>
      <c r="U463" s="36">
        <v>765</v>
      </c>
      <c r="V463" s="36">
        <v>950</v>
      </c>
      <c r="W463" s="82">
        <v>1000</v>
      </c>
      <c r="X463" s="82">
        <v>1000</v>
      </c>
      <c r="Y463" s="39">
        <v>629</v>
      </c>
      <c r="Z463" s="160"/>
      <c r="AA463" s="160"/>
      <c r="AB463" s="157"/>
      <c r="AC463" s="154"/>
      <c r="AD463" s="151"/>
      <c r="AE463" s="145"/>
    </row>
    <row r="464" spans="1:31" ht="31.5" x14ac:dyDescent="0.2">
      <c r="A464" s="175"/>
      <c r="B464" s="175"/>
      <c r="C464" s="79" t="s">
        <v>561</v>
      </c>
      <c r="D464" s="137"/>
      <c r="E464" s="176"/>
      <c r="F464" s="182"/>
      <c r="G464" s="182"/>
      <c r="H464" s="49" t="s">
        <v>415</v>
      </c>
      <c r="I464" s="50">
        <v>1592.68</v>
      </c>
      <c r="J464" s="80" t="s">
        <v>15</v>
      </c>
      <c r="K464" s="176"/>
      <c r="L464" s="176"/>
      <c r="M464" s="176"/>
      <c r="N464" s="176"/>
      <c r="O464" s="176"/>
      <c r="P464" s="176"/>
      <c r="Q464" s="179"/>
      <c r="R464" s="179"/>
      <c r="S464" s="162" t="s">
        <v>650</v>
      </c>
      <c r="T464" s="163"/>
      <c r="U464" s="163"/>
      <c r="V464" s="163"/>
      <c r="W464" s="163"/>
      <c r="X464" s="164"/>
      <c r="Y464" s="39" t="s">
        <v>650</v>
      </c>
      <c r="Z464" s="161"/>
      <c r="AA464" s="161"/>
      <c r="AB464" s="158"/>
      <c r="AC464" s="155"/>
      <c r="AD464" s="152"/>
      <c r="AE464" s="146"/>
    </row>
    <row r="465" spans="1:31" ht="15.75" x14ac:dyDescent="0.2">
      <c r="A465" s="175"/>
      <c r="B465" s="175"/>
      <c r="C465" s="218" t="s">
        <v>532</v>
      </c>
      <c r="D465" s="135" t="s">
        <v>764</v>
      </c>
      <c r="E465" s="174" t="s">
        <v>979</v>
      </c>
      <c r="F465" s="180" t="e">
        <f>G465*Y4</f>
        <v>#VALUE!</v>
      </c>
      <c r="G465" s="180">
        <f>SUM(I465:I467)</f>
        <v>137206229.75</v>
      </c>
      <c r="H465" s="61" t="s">
        <v>471</v>
      </c>
      <c r="I465" s="35">
        <v>27575415.16</v>
      </c>
      <c r="J465" s="174" t="s">
        <v>9</v>
      </c>
      <c r="K465" s="174" t="s">
        <v>794</v>
      </c>
      <c r="L465" s="174" t="s">
        <v>637</v>
      </c>
      <c r="M465" s="174" t="s">
        <v>980</v>
      </c>
      <c r="N465" s="174" t="s">
        <v>638</v>
      </c>
      <c r="O465" s="174" t="s">
        <v>638</v>
      </c>
      <c r="P465" s="174" t="s">
        <v>981</v>
      </c>
      <c r="Q465" s="177">
        <v>45992</v>
      </c>
      <c r="R465" s="177">
        <v>45992</v>
      </c>
      <c r="S465" s="162" t="s">
        <v>650</v>
      </c>
      <c r="T465" s="163"/>
      <c r="U465" s="163"/>
      <c r="V465" s="163"/>
      <c r="W465" s="163"/>
      <c r="X465" s="164"/>
      <c r="Y465" s="39" t="s">
        <v>650</v>
      </c>
      <c r="Z465" s="159">
        <f>SUM('[1]Provedbeni program'!$W$462:$W$464)</f>
        <v>48246207.619999997</v>
      </c>
      <c r="AA465" s="159">
        <f>Z465*7.5345</f>
        <v>363511051.31288999</v>
      </c>
      <c r="AB465" s="156" t="s">
        <v>638</v>
      </c>
      <c r="AC465" s="153" t="s">
        <v>1216</v>
      </c>
      <c r="AD465" s="150" t="s">
        <v>1215</v>
      </c>
      <c r="AE465" s="144" t="s">
        <v>1274</v>
      </c>
    </row>
    <row r="466" spans="1:31" ht="31.5" x14ac:dyDescent="0.2">
      <c r="A466" s="175"/>
      <c r="B466" s="175"/>
      <c r="C466" s="223"/>
      <c r="D466" s="136"/>
      <c r="E466" s="175"/>
      <c r="F466" s="181"/>
      <c r="G466" s="181"/>
      <c r="H466" s="34" t="s">
        <v>472</v>
      </c>
      <c r="I466" s="44">
        <v>90048504.200000003</v>
      </c>
      <c r="J466" s="175"/>
      <c r="K466" s="175"/>
      <c r="L466" s="175"/>
      <c r="M466" s="175"/>
      <c r="N466" s="175"/>
      <c r="O466" s="175"/>
      <c r="P466" s="175"/>
      <c r="Q466" s="178"/>
      <c r="R466" s="178"/>
      <c r="S466" s="38" t="s">
        <v>1195</v>
      </c>
      <c r="T466" s="36" t="s">
        <v>650</v>
      </c>
      <c r="U466" s="36">
        <v>14</v>
      </c>
      <c r="V466" s="36">
        <v>11</v>
      </c>
      <c r="W466" s="36">
        <v>12</v>
      </c>
      <c r="X466" s="36">
        <v>4</v>
      </c>
      <c r="Y466" s="39" t="s">
        <v>650</v>
      </c>
      <c r="Z466" s="160"/>
      <c r="AA466" s="160"/>
      <c r="AB466" s="157"/>
      <c r="AC466" s="154"/>
      <c r="AD466" s="151"/>
      <c r="AE466" s="145"/>
    </row>
    <row r="467" spans="1:31" ht="15.75" x14ac:dyDescent="0.2">
      <c r="A467" s="175"/>
      <c r="B467" s="175"/>
      <c r="C467" s="219"/>
      <c r="D467" s="137"/>
      <c r="E467" s="176"/>
      <c r="F467" s="182"/>
      <c r="G467" s="182"/>
      <c r="H467" s="49" t="s">
        <v>474</v>
      </c>
      <c r="I467" s="50">
        <v>19582310.390000001</v>
      </c>
      <c r="J467" s="176"/>
      <c r="K467" s="176"/>
      <c r="L467" s="176"/>
      <c r="M467" s="176"/>
      <c r="N467" s="176"/>
      <c r="O467" s="176"/>
      <c r="P467" s="176"/>
      <c r="Q467" s="179"/>
      <c r="R467" s="179"/>
      <c r="S467" s="162" t="s">
        <v>650</v>
      </c>
      <c r="T467" s="163"/>
      <c r="U467" s="163"/>
      <c r="V467" s="163"/>
      <c r="W467" s="163"/>
      <c r="X467" s="164"/>
      <c r="Y467" s="39" t="s">
        <v>650</v>
      </c>
      <c r="Z467" s="161"/>
      <c r="AA467" s="161"/>
      <c r="AB467" s="158"/>
      <c r="AC467" s="155"/>
      <c r="AD467" s="152"/>
      <c r="AE467" s="146"/>
    </row>
    <row r="468" spans="1:31" ht="47.25" x14ac:dyDescent="0.2">
      <c r="A468" s="176"/>
      <c r="B468" s="176"/>
      <c r="C468" s="56" t="s">
        <v>512</v>
      </c>
      <c r="D468" s="57" t="s">
        <v>765</v>
      </c>
      <c r="E468" s="36" t="s">
        <v>984</v>
      </c>
      <c r="F468" s="62" t="e">
        <f>I468*Y4</f>
        <v>#VALUE!</v>
      </c>
      <c r="G468" s="62">
        <f>SUM(I468)</f>
        <v>788129.52</v>
      </c>
      <c r="H468" s="59" t="s">
        <v>80</v>
      </c>
      <c r="I468" s="50">
        <v>788129.52</v>
      </c>
      <c r="J468" s="36" t="s">
        <v>8</v>
      </c>
      <c r="K468" s="36" t="s">
        <v>794</v>
      </c>
      <c r="L468" s="36" t="s">
        <v>637</v>
      </c>
      <c r="M468" s="108" t="s">
        <v>650</v>
      </c>
      <c r="N468" s="36" t="s">
        <v>638</v>
      </c>
      <c r="O468" s="36" t="s">
        <v>638</v>
      </c>
      <c r="P468" s="36" t="s">
        <v>983</v>
      </c>
      <c r="Q468" s="37">
        <v>45992</v>
      </c>
      <c r="R468" s="37">
        <v>45992</v>
      </c>
      <c r="S468" s="38" t="s">
        <v>982</v>
      </c>
      <c r="T468" s="36" t="s">
        <v>650</v>
      </c>
      <c r="U468" s="36">
        <v>12</v>
      </c>
      <c r="V468" s="36">
        <v>35</v>
      </c>
      <c r="W468" s="36">
        <v>35</v>
      </c>
      <c r="X468" s="36">
        <v>35</v>
      </c>
      <c r="Y468" s="39">
        <v>18</v>
      </c>
      <c r="Z468" s="63">
        <f>'[1]Provedbeni program'!$W$541</f>
        <v>27419</v>
      </c>
      <c r="AA468" s="63">
        <f>Z468*7.5345</f>
        <v>206588.45550000001</v>
      </c>
      <c r="AB468" s="64" t="s">
        <v>638</v>
      </c>
      <c r="AC468" s="65" t="s">
        <v>1216</v>
      </c>
      <c r="AD468" s="66" t="s">
        <v>1223</v>
      </c>
      <c r="AE468" s="39" t="s">
        <v>1287</v>
      </c>
    </row>
    <row r="469" spans="1:31" ht="15.75" x14ac:dyDescent="0.2">
      <c r="A469" s="174" t="s">
        <v>1327</v>
      </c>
      <c r="B469" s="174" t="s">
        <v>1328</v>
      </c>
      <c r="C469" s="218" t="s">
        <v>517</v>
      </c>
      <c r="D469" s="135" t="s">
        <v>766</v>
      </c>
      <c r="E469" s="174" t="s">
        <v>985</v>
      </c>
      <c r="F469" s="180" t="e">
        <f>G469*Y4</f>
        <v>#VALUE!</v>
      </c>
      <c r="G469" s="180">
        <f>SUM(I469:I477)</f>
        <v>513169818.63999999</v>
      </c>
      <c r="H469" s="61" t="s">
        <v>92</v>
      </c>
      <c r="I469" s="35">
        <v>497292934.19</v>
      </c>
      <c r="J469" s="174" t="s">
        <v>8</v>
      </c>
      <c r="K469" s="174" t="s">
        <v>831</v>
      </c>
      <c r="L469" s="174" t="s">
        <v>637</v>
      </c>
      <c r="M469" s="174">
        <v>11</v>
      </c>
      <c r="N469" s="174" t="s">
        <v>638</v>
      </c>
      <c r="O469" s="174" t="s">
        <v>638</v>
      </c>
      <c r="P469" s="174" t="s">
        <v>991</v>
      </c>
      <c r="Q469" s="177">
        <v>45992</v>
      </c>
      <c r="R469" s="177">
        <v>45992</v>
      </c>
      <c r="S469" s="38" t="s">
        <v>986</v>
      </c>
      <c r="T469" s="36">
        <v>781</v>
      </c>
      <c r="U469" s="36">
        <v>781</v>
      </c>
      <c r="V469" s="36">
        <v>756</v>
      </c>
      <c r="W469" s="36">
        <v>756</v>
      </c>
      <c r="X469" s="36">
        <v>756</v>
      </c>
      <c r="Y469" s="39">
        <v>816</v>
      </c>
      <c r="Z469" s="159">
        <f>SUM('[1]Provedbeni program'!$W$465:$W$473)</f>
        <v>128039630.72000001</v>
      </c>
      <c r="AA469" s="159">
        <f>Z469*7.5345</f>
        <v>964714597.65984011</v>
      </c>
      <c r="AB469" s="156" t="s">
        <v>638</v>
      </c>
      <c r="AC469" s="153" t="s">
        <v>1216</v>
      </c>
      <c r="AD469" s="150" t="s">
        <v>1215</v>
      </c>
      <c r="AE469" s="144" t="s">
        <v>1287</v>
      </c>
    </row>
    <row r="470" spans="1:31" ht="47.25" x14ac:dyDescent="0.2">
      <c r="A470" s="175"/>
      <c r="B470" s="175"/>
      <c r="C470" s="223"/>
      <c r="D470" s="136"/>
      <c r="E470" s="175"/>
      <c r="F470" s="181"/>
      <c r="G470" s="181"/>
      <c r="H470" s="34" t="s">
        <v>365</v>
      </c>
      <c r="I470" s="44">
        <v>382360.42</v>
      </c>
      <c r="J470" s="217"/>
      <c r="K470" s="175"/>
      <c r="L470" s="175"/>
      <c r="M470" s="175"/>
      <c r="N470" s="175"/>
      <c r="O470" s="175"/>
      <c r="P470" s="175"/>
      <c r="Q470" s="178"/>
      <c r="R470" s="178"/>
      <c r="S470" s="38" t="s">
        <v>987</v>
      </c>
      <c r="T470" s="76" t="s">
        <v>650</v>
      </c>
      <c r="U470" s="76">
        <v>0.1</v>
      </c>
      <c r="V470" s="76">
        <v>0.3</v>
      </c>
      <c r="W470" s="76">
        <v>0.3</v>
      </c>
      <c r="X470" s="76">
        <v>0.3</v>
      </c>
      <c r="Y470" s="77">
        <v>1</v>
      </c>
      <c r="Z470" s="160"/>
      <c r="AA470" s="160"/>
      <c r="AB470" s="157"/>
      <c r="AC470" s="154"/>
      <c r="AD470" s="151"/>
      <c r="AE470" s="145"/>
    </row>
    <row r="471" spans="1:31" ht="15.75" x14ac:dyDescent="0.2">
      <c r="A471" s="175"/>
      <c r="B471" s="175"/>
      <c r="C471" s="223" t="s">
        <v>545</v>
      </c>
      <c r="D471" s="136"/>
      <c r="E471" s="175"/>
      <c r="F471" s="181"/>
      <c r="G471" s="181"/>
      <c r="H471" s="34" t="s">
        <v>174</v>
      </c>
      <c r="I471" s="44">
        <v>795784.21</v>
      </c>
      <c r="J471" s="216" t="s">
        <v>10</v>
      </c>
      <c r="K471" s="175"/>
      <c r="L471" s="175"/>
      <c r="M471" s="175"/>
      <c r="N471" s="175"/>
      <c r="O471" s="175"/>
      <c r="P471" s="175"/>
      <c r="Q471" s="178"/>
      <c r="R471" s="178"/>
      <c r="S471" s="38" t="s">
        <v>988</v>
      </c>
      <c r="T471" s="36" t="s">
        <v>650</v>
      </c>
      <c r="U471" s="36">
        <v>25</v>
      </c>
      <c r="V471" s="36">
        <v>25</v>
      </c>
      <c r="W471" s="36">
        <v>30</v>
      </c>
      <c r="X471" s="36">
        <v>35</v>
      </c>
      <c r="Y471" s="39">
        <v>20</v>
      </c>
      <c r="Z471" s="160"/>
      <c r="AA471" s="160"/>
      <c r="AB471" s="157"/>
      <c r="AC471" s="154"/>
      <c r="AD471" s="151"/>
      <c r="AE471" s="145"/>
    </row>
    <row r="472" spans="1:31" ht="15.75" x14ac:dyDescent="0.2">
      <c r="A472" s="175"/>
      <c r="B472" s="175"/>
      <c r="C472" s="223"/>
      <c r="D472" s="136"/>
      <c r="E472" s="175"/>
      <c r="F472" s="181"/>
      <c r="G472" s="181"/>
      <c r="H472" s="34" t="s">
        <v>175</v>
      </c>
      <c r="I472" s="44">
        <v>2488878.96</v>
      </c>
      <c r="J472" s="175"/>
      <c r="K472" s="175"/>
      <c r="L472" s="175"/>
      <c r="M472" s="175"/>
      <c r="N472" s="175"/>
      <c r="O472" s="175"/>
      <c r="P472" s="175"/>
      <c r="Q472" s="178"/>
      <c r="R472" s="178"/>
      <c r="S472" s="38" t="s">
        <v>989</v>
      </c>
      <c r="T472" s="36" t="s">
        <v>650</v>
      </c>
      <c r="U472" s="36">
        <v>19</v>
      </c>
      <c r="V472" s="36">
        <v>22</v>
      </c>
      <c r="W472" s="36">
        <v>22</v>
      </c>
      <c r="X472" s="36">
        <v>22</v>
      </c>
      <c r="Y472" s="39">
        <v>6</v>
      </c>
      <c r="Z472" s="160"/>
      <c r="AA472" s="160"/>
      <c r="AB472" s="157"/>
      <c r="AC472" s="154"/>
      <c r="AD472" s="151"/>
      <c r="AE472" s="145"/>
    </row>
    <row r="473" spans="1:31" ht="15.75" x14ac:dyDescent="0.2">
      <c r="A473" s="175"/>
      <c r="B473" s="175"/>
      <c r="C473" s="223"/>
      <c r="D473" s="136"/>
      <c r="E473" s="175"/>
      <c r="F473" s="181"/>
      <c r="G473" s="181"/>
      <c r="H473" s="34" t="s">
        <v>176</v>
      </c>
      <c r="I473" s="44">
        <v>212222.81</v>
      </c>
      <c r="J473" s="175"/>
      <c r="K473" s="175"/>
      <c r="L473" s="175"/>
      <c r="M473" s="175"/>
      <c r="N473" s="175"/>
      <c r="O473" s="175"/>
      <c r="P473" s="175"/>
      <c r="Q473" s="178"/>
      <c r="R473" s="178"/>
      <c r="S473" s="165" t="s">
        <v>650</v>
      </c>
      <c r="T473" s="166"/>
      <c r="U473" s="166"/>
      <c r="V473" s="166"/>
      <c r="W473" s="166"/>
      <c r="X473" s="167"/>
      <c r="Y473" s="144" t="s">
        <v>650</v>
      </c>
      <c r="Z473" s="160"/>
      <c r="AA473" s="160"/>
      <c r="AB473" s="157"/>
      <c r="AC473" s="154"/>
      <c r="AD473" s="151"/>
      <c r="AE473" s="145"/>
    </row>
    <row r="474" spans="1:31" ht="15.75" x14ac:dyDescent="0.2">
      <c r="A474" s="175"/>
      <c r="B474" s="175"/>
      <c r="C474" s="223"/>
      <c r="D474" s="136"/>
      <c r="E474" s="175"/>
      <c r="F474" s="181"/>
      <c r="G474" s="181"/>
      <c r="H474" s="34" t="s">
        <v>177</v>
      </c>
      <c r="I474" s="44">
        <v>9183020.370000001</v>
      </c>
      <c r="J474" s="175"/>
      <c r="K474" s="175"/>
      <c r="L474" s="175"/>
      <c r="M474" s="175"/>
      <c r="N474" s="175"/>
      <c r="O474" s="175"/>
      <c r="P474" s="175"/>
      <c r="Q474" s="178"/>
      <c r="R474" s="178"/>
      <c r="S474" s="168"/>
      <c r="T474" s="169"/>
      <c r="U474" s="169"/>
      <c r="V474" s="169"/>
      <c r="W474" s="169"/>
      <c r="X474" s="170"/>
      <c r="Y474" s="146"/>
      <c r="Z474" s="160"/>
      <c r="AA474" s="160"/>
      <c r="AB474" s="157"/>
      <c r="AC474" s="154"/>
      <c r="AD474" s="151"/>
      <c r="AE474" s="145"/>
    </row>
    <row r="475" spans="1:31" ht="31.5" x14ac:dyDescent="0.2">
      <c r="A475" s="175"/>
      <c r="B475" s="175"/>
      <c r="C475" s="223"/>
      <c r="D475" s="136"/>
      <c r="E475" s="175"/>
      <c r="F475" s="181"/>
      <c r="G475" s="181"/>
      <c r="H475" s="34" t="s">
        <v>178</v>
      </c>
      <c r="I475" s="44">
        <v>1808031.06</v>
      </c>
      <c r="J475" s="175"/>
      <c r="K475" s="175"/>
      <c r="L475" s="175"/>
      <c r="M475" s="175"/>
      <c r="N475" s="175"/>
      <c r="O475" s="175"/>
      <c r="P475" s="175"/>
      <c r="Q475" s="178"/>
      <c r="R475" s="178"/>
      <c r="S475" s="38" t="s">
        <v>990</v>
      </c>
      <c r="T475" s="36" t="s">
        <v>650</v>
      </c>
      <c r="U475" s="76">
        <v>1</v>
      </c>
      <c r="V475" s="76">
        <v>1</v>
      </c>
      <c r="W475" s="36" t="s">
        <v>650</v>
      </c>
      <c r="X475" s="36" t="s">
        <v>650</v>
      </c>
      <c r="Y475" s="77">
        <v>0.39600000000000002</v>
      </c>
      <c r="Z475" s="160"/>
      <c r="AA475" s="160"/>
      <c r="AB475" s="157"/>
      <c r="AC475" s="154"/>
      <c r="AD475" s="151"/>
      <c r="AE475" s="145"/>
    </row>
    <row r="476" spans="1:31" ht="31.5" x14ac:dyDescent="0.2">
      <c r="A476" s="175"/>
      <c r="B476" s="175"/>
      <c r="C476" s="223"/>
      <c r="D476" s="136"/>
      <c r="E476" s="175"/>
      <c r="F476" s="181"/>
      <c r="G476" s="181"/>
      <c r="H476" s="34" t="s">
        <v>179</v>
      </c>
      <c r="I476" s="44">
        <v>463861.4</v>
      </c>
      <c r="J476" s="175"/>
      <c r="K476" s="175"/>
      <c r="L476" s="175"/>
      <c r="M476" s="175"/>
      <c r="N476" s="175"/>
      <c r="O476" s="175"/>
      <c r="P476" s="175"/>
      <c r="Q476" s="178"/>
      <c r="R476" s="178"/>
      <c r="S476" s="38" t="s">
        <v>990</v>
      </c>
      <c r="T476" s="36" t="s">
        <v>650</v>
      </c>
      <c r="U476" s="76">
        <v>0.8</v>
      </c>
      <c r="V476" s="76">
        <v>0.85</v>
      </c>
      <c r="W476" s="76">
        <v>0.85</v>
      </c>
      <c r="X476" s="76">
        <v>0.9</v>
      </c>
      <c r="Y476" s="77">
        <v>0.106</v>
      </c>
      <c r="Z476" s="160"/>
      <c r="AA476" s="160"/>
      <c r="AB476" s="157"/>
      <c r="AC476" s="154"/>
      <c r="AD476" s="151"/>
      <c r="AE476" s="145"/>
    </row>
    <row r="477" spans="1:31" ht="31.5" x14ac:dyDescent="0.2">
      <c r="A477" s="175"/>
      <c r="B477" s="175"/>
      <c r="C477" s="219"/>
      <c r="D477" s="137"/>
      <c r="E477" s="176"/>
      <c r="F477" s="182"/>
      <c r="G477" s="182"/>
      <c r="H477" s="49" t="s">
        <v>404</v>
      </c>
      <c r="I477" s="50">
        <v>542725.22</v>
      </c>
      <c r="J477" s="176"/>
      <c r="K477" s="176"/>
      <c r="L477" s="176"/>
      <c r="M477" s="176"/>
      <c r="N477" s="176"/>
      <c r="O477" s="176"/>
      <c r="P477" s="176"/>
      <c r="Q477" s="179"/>
      <c r="R477" s="179"/>
      <c r="S477" s="38" t="s">
        <v>990</v>
      </c>
      <c r="T477" s="36" t="s">
        <v>650</v>
      </c>
      <c r="U477" s="76">
        <v>0.4</v>
      </c>
      <c r="V477" s="76">
        <v>1</v>
      </c>
      <c r="W477" s="36" t="s">
        <v>650</v>
      </c>
      <c r="X477" s="36" t="s">
        <v>650</v>
      </c>
      <c r="Y477" s="77">
        <v>0.5</v>
      </c>
      <c r="Z477" s="161"/>
      <c r="AA477" s="161"/>
      <c r="AB477" s="158"/>
      <c r="AC477" s="155"/>
      <c r="AD477" s="152"/>
      <c r="AE477" s="146"/>
    </row>
    <row r="478" spans="1:31" ht="31.5" x14ac:dyDescent="0.2">
      <c r="A478" s="175"/>
      <c r="B478" s="175"/>
      <c r="C478" s="78" t="s">
        <v>509</v>
      </c>
      <c r="D478" s="135" t="s">
        <v>767</v>
      </c>
      <c r="E478" s="174" t="s">
        <v>992</v>
      </c>
      <c r="F478" s="180" t="e">
        <f>G478*Y4</f>
        <v>#VALUE!</v>
      </c>
      <c r="G478" s="180">
        <f>SUM(I478:I481)</f>
        <v>226625567.09</v>
      </c>
      <c r="H478" s="61" t="s">
        <v>42</v>
      </c>
      <c r="I478" s="35">
        <v>32399082.550000001</v>
      </c>
      <c r="J478" s="60" t="s">
        <v>5</v>
      </c>
      <c r="K478" s="174" t="s">
        <v>993</v>
      </c>
      <c r="L478" s="174" t="s">
        <v>637</v>
      </c>
      <c r="M478" s="174" t="s">
        <v>994</v>
      </c>
      <c r="N478" s="174" t="s">
        <v>642</v>
      </c>
      <c r="O478" s="174" t="s">
        <v>642</v>
      </c>
      <c r="P478" s="174" t="s">
        <v>995</v>
      </c>
      <c r="Q478" s="220">
        <v>45992</v>
      </c>
      <c r="R478" s="177">
        <v>45992</v>
      </c>
      <c r="S478" s="38" t="s">
        <v>962</v>
      </c>
      <c r="T478" s="36" t="s">
        <v>650</v>
      </c>
      <c r="U478" s="76">
        <v>1</v>
      </c>
      <c r="V478" s="76">
        <v>1</v>
      </c>
      <c r="W478" s="76">
        <v>1</v>
      </c>
      <c r="X478" s="76">
        <v>1</v>
      </c>
      <c r="Y478" s="39" t="s">
        <v>650</v>
      </c>
      <c r="Z478" s="159">
        <f>SUM('[1]Provedbeni program'!$W$474:$W$477)</f>
        <v>24063076.099999998</v>
      </c>
      <c r="AA478" s="159">
        <f>Z478*7.5345</f>
        <v>181303246.87544999</v>
      </c>
      <c r="AB478" s="156" t="s">
        <v>638</v>
      </c>
      <c r="AC478" s="153" t="s">
        <v>1216</v>
      </c>
      <c r="AD478" s="150" t="s">
        <v>1223</v>
      </c>
      <c r="AE478" s="144" t="s">
        <v>1287</v>
      </c>
    </row>
    <row r="479" spans="1:31" ht="34.5" x14ac:dyDescent="0.2">
      <c r="A479" s="175"/>
      <c r="B479" s="175"/>
      <c r="C479" s="223" t="s">
        <v>546</v>
      </c>
      <c r="D479" s="136"/>
      <c r="E479" s="175"/>
      <c r="F479" s="181"/>
      <c r="G479" s="181"/>
      <c r="H479" s="34" t="s">
        <v>497</v>
      </c>
      <c r="I479" s="44">
        <v>67882124.060000002</v>
      </c>
      <c r="J479" s="216" t="s">
        <v>10</v>
      </c>
      <c r="K479" s="175"/>
      <c r="L479" s="175"/>
      <c r="M479" s="175"/>
      <c r="N479" s="175"/>
      <c r="O479" s="175"/>
      <c r="P479" s="175"/>
      <c r="Q479" s="221"/>
      <c r="R479" s="178"/>
      <c r="S479" s="38" t="s">
        <v>1329</v>
      </c>
      <c r="T479" s="36" t="s">
        <v>650</v>
      </c>
      <c r="U479" s="82">
        <v>55000</v>
      </c>
      <c r="V479" s="82">
        <v>65000</v>
      </c>
      <c r="W479" s="82">
        <v>55000</v>
      </c>
      <c r="X479" s="82">
        <v>60000</v>
      </c>
      <c r="Y479" s="39">
        <v>44250</v>
      </c>
      <c r="Z479" s="160"/>
      <c r="AA479" s="160"/>
      <c r="AB479" s="157"/>
      <c r="AC479" s="154"/>
      <c r="AD479" s="151"/>
      <c r="AE479" s="145"/>
    </row>
    <row r="480" spans="1:31" ht="47.25" x14ac:dyDescent="0.2">
      <c r="A480" s="175"/>
      <c r="B480" s="175"/>
      <c r="C480" s="223"/>
      <c r="D480" s="136"/>
      <c r="E480" s="175"/>
      <c r="F480" s="181"/>
      <c r="G480" s="181"/>
      <c r="H480" s="34" t="s">
        <v>498</v>
      </c>
      <c r="I480" s="44">
        <v>125267548.55</v>
      </c>
      <c r="J480" s="175"/>
      <c r="K480" s="175"/>
      <c r="L480" s="175"/>
      <c r="M480" s="175"/>
      <c r="N480" s="175"/>
      <c r="O480" s="175"/>
      <c r="P480" s="175"/>
      <c r="Q480" s="221"/>
      <c r="R480" s="178"/>
      <c r="S480" s="38" t="s">
        <v>996</v>
      </c>
      <c r="T480" s="36" t="s">
        <v>650</v>
      </c>
      <c r="U480" s="36" t="s">
        <v>997</v>
      </c>
      <c r="V480" s="36" t="s">
        <v>998</v>
      </c>
      <c r="W480" s="36" t="s">
        <v>637</v>
      </c>
      <c r="X480" s="36" t="s">
        <v>637</v>
      </c>
      <c r="Y480" s="39" t="s">
        <v>1275</v>
      </c>
      <c r="Z480" s="160"/>
      <c r="AA480" s="160"/>
      <c r="AB480" s="157"/>
      <c r="AC480" s="154"/>
      <c r="AD480" s="151"/>
      <c r="AE480" s="145"/>
    </row>
    <row r="481" spans="1:31" ht="31.5" x14ac:dyDescent="0.2">
      <c r="A481" s="175"/>
      <c r="B481" s="175"/>
      <c r="C481" s="219"/>
      <c r="D481" s="137"/>
      <c r="E481" s="176"/>
      <c r="F481" s="182"/>
      <c r="G481" s="182"/>
      <c r="H481" s="49" t="s">
        <v>499</v>
      </c>
      <c r="I481" s="50">
        <v>1076811.93</v>
      </c>
      <c r="J481" s="176"/>
      <c r="K481" s="176"/>
      <c r="L481" s="176"/>
      <c r="M481" s="176"/>
      <c r="N481" s="176"/>
      <c r="O481" s="176"/>
      <c r="P481" s="176"/>
      <c r="Q481" s="222"/>
      <c r="R481" s="179"/>
      <c r="S481" s="38" t="s">
        <v>999</v>
      </c>
      <c r="T481" s="36" t="s">
        <v>650</v>
      </c>
      <c r="U481" s="36">
        <v>800</v>
      </c>
      <c r="V481" s="36">
        <v>0</v>
      </c>
      <c r="W481" s="36">
        <v>800</v>
      </c>
      <c r="X481" s="36">
        <v>800</v>
      </c>
      <c r="Y481" s="39">
        <v>750</v>
      </c>
      <c r="Z481" s="161"/>
      <c r="AA481" s="161"/>
      <c r="AB481" s="158"/>
      <c r="AC481" s="155"/>
      <c r="AD481" s="152"/>
      <c r="AE481" s="146"/>
    </row>
    <row r="482" spans="1:31" ht="63" x14ac:dyDescent="0.2">
      <c r="A482" s="175"/>
      <c r="B482" s="175"/>
      <c r="C482" s="56" t="s">
        <v>546</v>
      </c>
      <c r="D482" s="57" t="s">
        <v>769</v>
      </c>
      <c r="E482" s="36" t="s">
        <v>1000</v>
      </c>
      <c r="F482" s="62" t="e">
        <f>G482*Y4</f>
        <v>#VALUE!</v>
      </c>
      <c r="G482" s="62">
        <f>SUM(I482)</f>
        <v>32550000</v>
      </c>
      <c r="H482" s="59" t="s">
        <v>500</v>
      </c>
      <c r="I482" s="62">
        <v>32550000</v>
      </c>
      <c r="J482" s="36" t="s">
        <v>10</v>
      </c>
      <c r="K482" s="36" t="s">
        <v>1001</v>
      </c>
      <c r="L482" s="36" t="s">
        <v>637</v>
      </c>
      <c r="M482" s="36">
        <v>11</v>
      </c>
      <c r="N482" s="36" t="s">
        <v>638</v>
      </c>
      <c r="O482" s="36" t="s">
        <v>642</v>
      </c>
      <c r="P482" s="36" t="s">
        <v>1002</v>
      </c>
      <c r="Q482" s="37" t="s">
        <v>637</v>
      </c>
      <c r="R482" s="37" t="s">
        <v>637</v>
      </c>
      <c r="S482" s="38" t="s">
        <v>990</v>
      </c>
      <c r="T482" s="36" t="s">
        <v>650</v>
      </c>
      <c r="U482" s="76">
        <v>0</v>
      </c>
      <c r="V482" s="76">
        <v>0</v>
      </c>
      <c r="W482" s="76">
        <v>0.6</v>
      </c>
      <c r="X482" s="76">
        <v>0.4</v>
      </c>
      <c r="Y482" s="77">
        <v>0</v>
      </c>
      <c r="Z482" s="63">
        <v>0</v>
      </c>
      <c r="AA482" s="63">
        <v>0</v>
      </c>
      <c r="AB482" s="64" t="s">
        <v>642</v>
      </c>
      <c r="AC482" s="65"/>
      <c r="AD482" s="39" t="s">
        <v>1219</v>
      </c>
      <c r="AE482" s="39" t="s">
        <v>1295</v>
      </c>
    </row>
    <row r="483" spans="1:31" ht="94.5" x14ac:dyDescent="0.2">
      <c r="A483" s="175"/>
      <c r="B483" s="175"/>
      <c r="C483" s="56" t="s">
        <v>526</v>
      </c>
      <c r="D483" s="57" t="s">
        <v>770</v>
      </c>
      <c r="E483" s="36" t="s">
        <v>1003</v>
      </c>
      <c r="F483" s="62" t="e">
        <f>G483*Y4</f>
        <v>#VALUE!</v>
      </c>
      <c r="G483" s="62">
        <f>I483</f>
        <v>56235.89</v>
      </c>
      <c r="H483" s="59" t="s">
        <v>375</v>
      </c>
      <c r="I483" s="62">
        <v>56235.89</v>
      </c>
      <c r="J483" s="36" t="s">
        <v>8</v>
      </c>
      <c r="K483" s="36" t="s">
        <v>785</v>
      </c>
      <c r="L483" s="36" t="s">
        <v>637</v>
      </c>
      <c r="M483" s="36" t="s">
        <v>994</v>
      </c>
      <c r="N483" s="36" t="s">
        <v>786</v>
      </c>
      <c r="O483" s="36" t="s">
        <v>638</v>
      </c>
      <c r="P483" s="36" t="s">
        <v>1004</v>
      </c>
      <c r="Q483" s="37">
        <v>45992</v>
      </c>
      <c r="R483" s="37">
        <v>45992</v>
      </c>
      <c r="S483" s="38" t="s">
        <v>1005</v>
      </c>
      <c r="T483" s="36" t="s">
        <v>650</v>
      </c>
      <c r="U483" s="36">
        <v>5</v>
      </c>
      <c r="V483" s="36">
        <v>5</v>
      </c>
      <c r="W483" s="36">
        <v>5</v>
      </c>
      <c r="X483" s="36">
        <v>5</v>
      </c>
      <c r="Y483" s="39">
        <v>5</v>
      </c>
      <c r="Z483" s="63">
        <f>'[1]Provedbeni program'!$W$479</f>
        <v>12265.66</v>
      </c>
      <c r="AA483" s="63">
        <f>Z483*7.5345</f>
        <v>92415.615270000009</v>
      </c>
      <c r="AB483" s="64" t="s">
        <v>638</v>
      </c>
      <c r="AC483" s="65" t="s">
        <v>1216</v>
      </c>
      <c r="AD483" s="66" t="s">
        <v>1215</v>
      </c>
      <c r="AE483" s="39" t="s">
        <v>1287</v>
      </c>
    </row>
    <row r="484" spans="1:31" ht="94.5" x14ac:dyDescent="0.2">
      <c r="A484" s="175"/>
      <c r="B484" s="175"/>
      <c r="C484" s="56" t="s">
        <v>545</v>
      </c>
      <c r="D484" s="57" t="s">
        <v>771</v>
      </c>
      <c r="E484" s="36" t="s">
        <v>1006</v>
      </c>
      <c r="F484" s="62" t="e">
        <f>I484*Y4</f>
        <v>#VALUE!</v>
      </c>
      <c r="G484" s="62">
        <f>I484</f>
        <v>35237.9</v>
      </c>
      <c r="H484" s="59" t="s">
        <v>403</v>
      </c>
      <c r="I484" s="62">
        <v>35237.9</v>
      </c>
      <c r="J484" s="36" t="s">
        <v>10</v>
      </c>
      <c r="K484" s="36" t="s">
        <v>1001</v>
      </c>
      <c r="L484" s="36" t="s">
        <v>637</v>
      </c>
      <c r="M484" s="36" t="s">
        <v>904</v>
      </c>
      <c r="N484" s="36" t="s">
        <v>638</v>
      </c>
      <c r="O484" s="36" t="s">
        <v>642</v>
      </c>
      <c r="P484" s="36" t="s">
        <v>1007</v>
      </c>
      <c r="Q484" s="37">
        <v>44896</v>
      </c>
      <c r="R484" s="37">
        <v>44896</v>
      </c>
      <c r="S484" s="162" t="s">
        <v>650</v>
      </c>
      <c r="T484" s="163"/>
      <c r="U484" s="163"/>
      <c r="V484" s="163"/>
      <c r="W484" s="163"/>
      <c r="X484" s="164"/>
      <c r="Y484" s="39" t="s">
        <v>650</v>
      </c>
      <c r="Z484" s="63">
        <f>'[1]Provedbeni program'!$W$480</f>
        <v>25880.95</v>
      </c>
      <c r="AA484" s="63">
        <f>Z484*7.5345</f>
        <v>195000.01777500001</v>
      </c>
      <c r="AB484" s="64" t="s">
        <v>638</v>
      </c>
      <c r="AC484" s="65" t="s">
        <v>1216</v>
      </c>
      <c r="AD484" s="66" t="s">
        <v>1223</v>
      </c>
      <c r="AE484" s="39" t="s">
        <v>1276</v>
      </c>
    </row>
    <row r="485" spans="1:31" ht="47.25" x14ac:dyDescent="0.2">
      <c r="A485" s="175"/>
      <c r="B485" s="175"/>
      <c r="C485" s="78" t="s">
        <v>542</v>
      </c>
      <c r="D485" s="135" t="s">
        <v>772</v>
      </c>
      <c r="E485" s="174" t="s">
        <v>1008</v>
      </c>
      <c r="F485" s="180" t="e">
        <f>G485*Y4</f>
        <v>#VALUE!</v>
      </c>
      <c r="G485" s="180">
        <f>SUM(I485:I488)</f>
        <v>20292371.289999999</v>
      </c>
      <c r="H485" s="61" t="s">
        <v>492</v>
      </c>
      <c r="I485" s="35">
        <v>10229657.470000001</v>
      </c>
      <c r="J485" s="60" t="s">
        <v>10</v>
      </c>
      <c r="K485" s="174" t="s">
        <v>1001</v>
      </c>
      <c r="L485" s="174" t="s">
        <v>637</v>
      </c>
      <c r="M485" s="174">
        <v>11</v>
      </c>
      <c r="N485" s="174" t="s">
        <v>638</v>
      </c>
      <c r="O485" s="174" t="s">
        <v>638</v>
      </c>
      <c r="P485" s="36" t="s">
        <v>1009</v>
      </c>
      <c r="Q485" s="177">
        <v>45992</v>
      </c>
      <c r="R485" s="177">
        <v>45992</v>
      </c>
      <c r="S485" s="38" t="s">
        <v>1010</v>
      </c>
      <c r="T485" s="36" t="s">
        <v>650</v>
      </c>
      <c r="U485" s="36">
        <v>1</v>
      </c>
      <c r="V485" s="36">
        <v>2</v>
      </c>
      <c r="W485" s="36">
        <v>3</v>
      </c>
      <c r="X485" s="36">
        <v>2</v>
      </c>
      <c r="Y485" s="39">
        <v>0</v>
      </c>
      <c r="Z485" s="159">
        <f>SUM('[1]Provedbeni program'!$W$481:$W$484)</f>
        <v>1411460.11</v>
      </c>
      <c r="AA485" s="159">
        <f>Z485*7.5345</f>
        <v>10634646.198795002</v>
      </c>
      <c r="AB485" s="156" t="s">
        <v>642</v>
      </c>
      <c r="AC485" s="153"/>
      <c r="AD485" s="150" t="s">
        <v>1215</v>
      </c>
      <c r="AE485" s="144" t="s">
        <v>1287</v>
      </c>
    </row>
    <row r="486" spans="1:31" ht="63" x14ac:dyDescent="0.2">
      <c r="A486" s="175"/>
      <c r="B486" s="175"/>
      <c r="C486" s="223" t="s">
        <v>519</v>
      </c>
      <c r="D486" s="136"/>
      <c r="E486" s="175"/>
      <c r="F486" s="181"/>
      <c r="G486" s="181"/>
      <c r="H486" s="34" t="s">
        <v>366</v>
      </c>
      <c r="I486" s="44">
        <v>296579.21999999997</v>
      </c>
      <c r="J486" s="216" t="s">
        <v>8</v>
      </c>
      <c r="K486" s="175"/>
      <c r="L486" s="175"/>
      <c r="M486" s="175"/>
      <c r="N486" s="175"/>
      <c r="O486" s="175"/>
      <c r="P486" s="36" t="s">
        <v>1011</v>
      </c>
      <c r="Q486" s="178"/>
      <c r="R486" s="178"/>
      <c r="S486" s="38" t="s">
        <v>1012</v>
      </c>
      <c r="T486" s="36" t="s">
        <v>650</v>
      </c>
      <c r="U486" s="82">
        <v>429075</v>
      </c>
      <c r="V486" s="82">
        <v>480000</v>
      </c>
      <c r="W486" s="82">
        <v>500000</v>
      </c>
      <c r="X486" s="82">
        <v>550000</v>
      </c>
      <c r="Y486" s="83">
        <v>469021</v>
      </c>
      <c r="Z486" s="160"/>
      <c r="AA486" s="160"/>
      <c r="AB486" s="157"/>
      <c r="AC486" s="154"/>
      <c r="AD486" s="151"/>
      <c r="AE486" s="145"/>
    </row>
    <row r="487" spans="1:31" ht="31.5" x14ac:dyDescent="0.2">
      <c r="A487" s="175"/>
      <c r="B487" s="175"/>
      <c r="C487" s="223"/>
      <c r="D487" s="136"/>
      <c r="E487" s="175"/>
      <c r="F487" s="181"/>
      <c r="G487" s="181"/>
      <c r="H487" s="34" t="s">
        <v>367</v>
      </c>
      <c r="I487" s="44">
        <v>8511090.0399999991</v>
      </c>
      <c r="J487" s="175"/>
      <c r="K487" s="175"/>
      <c r="L487" s="175"/>
      <c r="M487" s="175"/>
      <c r="N487" s="175"/>
      <c r="O487" s="175"/>
      <c r="P487" s="36" t="s">
        <v>1014</v>
      </c>
      <c r="Q487" s="178"/>
      <c r="R487" s="178"/>
      <c r="S487" s="38" t="s">
        <v>1013</v>
      </c>
      <c r="T487" s="36" t="s">
        <v>650</v>
      </c>
      <c r="U487" s="36">
        <v>0</v>
      </c>
      <c r="V487" s="82">
        <v>1660</v>
      </c>
      <c r="W487" s="82">
        <v>10900</v>
      </c>
      <c r="X487" s="82">
        <v>15700</v>
      </c>
      <c r="Y487" s="39" t="s">
        <v>637</v>
      </c>
      <c r="Z487" s="160"/>
      <c r="AA487" s="160"/>
      <c r="AB487" s="157"/>
      <c r="AC487" s="154"/>
      <c r="AD487" s="151"/>
      <c r="AE487" s="145"/>
    </row>
    <row r="488" spans="1:31" ht="47.25" x14ac:dyDescent="0.2">
      <c r="A488" s="176"/>
      <c r="B488" s="176"/>
      <c r="C488" s="219"/>
      <c r="D488" s="137"/>
      <c r="E488" s="176"/>
      <c r="F488" s="182"/>
      <c r="G488" s="182"/>
      <c r="H488" s="49" t="s">
        <v>368</v>
      </c>
      <c r="I488" s="50">
        <v>1255044.56</v>
      </c>
      <c r="J488" s="176"/>
      <c r="K488" s="176"/>
      <c r="L488" s="176"/>
      <c r="M488" s="176"/>
      <c r="N488" s="176"/>
      <c r="O488" s="176"/>
      <c r="P488" s="36" t="s">
        <v>1015</v>
      </c>
      <c r="Q488" s="179"/>
      <c r="R488" s="179"/>
      <c r="S488" s="38" t="s">
        <v>1016</v>
      </c>
      <c r="T488" s="36" t="s">
        <v>650</v>
      </c>
      <c r="U488" s="36">
        <v>0</v>
      </c>
      <c r="V488" s="82">
        <v>1201</v>
      </c>
      <c r="W488" s="36" t="s">
        <v>650</v>
      </c>
      <c r="X488" s="36" t="s">
        <v>650</v>
      </c>
      <c r="Y488" s="39" t="s">
        <v>637</v>
      </c>
      <c r="Z488" s="161"/>
      <c r="AA488" s="161"/>
      <c r="AB488" s="158"/>
      <c r="AC488" s="155"/>
      <c r="AD488" s="152"/>
      <c r="AE488" s="146"/>
    </row>
    <row r="489" spans="1:31" ht="47.25" x14ac:dyDescent="0.2">
      <c r="A489" s="174" t="s">
        <v>618</v>
      </c>
      <c r="B489" s="174" t="s">
        <v>600</v>
      </c>
      <c r="C489" s="56" t="s">
        <v>512</v>
      </c>
      <c r="D489" s="57" t="s">
        <v>773</v>
      </c>
      <c r="E489" s="36" t="s">
        <v>1017</v>
      </c>
      <c r="F489" s="62" t="e">
        <f>G489*Y4</f>
        <v>#VALUE!</v>
      </c>
      <c r="G489" s="62">
        <f>I489</f>
        <v>292869.33999999997</v>
      </c>
      <c r="H489" s="59" t="s">
        <v>79</v>
      </c>
      <c r="I489" s="62">
        <v>292869.33999999997</v>
      </c>
      <c r="J489" s="36" t="s">
        <v>8</v>
      </c>
      <c r="K489" s="36" t="s">
        <v>1001</v>
      </c>
      <c r="L489" s="36" t="s">
        <v>637</v>
      </c>
      <c r="M489" s="36" t="s">
        <v>904</v>
      </c>
      <c r="N489" s="36" t="s">
        <v>638</v>
      </c>
      <c r="O489" s="36" t="s">
        <v>638</v>
      </c>
      <c r="P489" s="36" t="s">
        <v>967</v>
      </c>
      <c r="Q489" s="37">
        <v>45992</v>
      </c>
      <c r="R489" s="37">
        <v>45992</v>
      </c>
      <c r="S489" s="38" t="s">
        <v>1018</v>
      </c>
      <c r="T489" s="36" t="s">
        <v>650</v>
      </c>
      <c r="U489" s="36">
        <v>2.5</v>
      </c>
      <c r="V489" s="36">
        <v>2</v>
      </c>
      <c r="W489" s="36">
        <v>3.5</v>
      </c>
      <c r="X489" s="36">
        <v>4.5</v>
      </c>
      <c r="Y489" s="39">
        <v>0.6</v>
      </c>
      <c r="Z489" s="63">
        <f>'[1]Provedbeni program'!$W$540</f>
        <v>207340</v>
      </c>
      <c r="AA489" s="63">
        <f>Z489*7.5345</f>
        <v>1562203.23</v>
      </c>
      <c r="AB489" s="64" t="s">
        <v>638</v>
      </c>
      <c r="AC489" s="65" t="s">
        <v>1216</v>
      </c>
      <c r="AD489" s="66" t="s">
        <v>1223</v>
      </c>
      <c r="AE489" s="39" t="s">
        <v>1287</v>
      </c>
    </row>
    <row r="490" spans="1:31" ht="15.75" x14ac:dyDescent="0.2">
      <c r="A490" s="175"/>
      <c r="B490" s="175"/>
      <c r="C490" s="218" t="s">
        <v>30</v>
      </c>
      <c r="D490" s="135" t="s">
        <v>774</v>
      </c>
      <c r="E490" s="174" t="s">
        <v>1019</v>
      </c>
      <c r="F490" s="180" t="e">
        <f>G490*Y4</f>
        <v>#VALUE!</v>
      </c>
      <c r="G490" s="180">
        <f>SUM(I490:I493)</f>
        <v>5163614.47</v>
      </c>
      <c r="H490" s="61" t="s">
        <v>48</v>
      </c>
      <c r="I490" s="35">
        <v>111198.76999999999</v>
      </c>
      <c r="J490" s="174" t="s">
        <v>5</v>
      </c>
      <c r="K490" s="174" t="s">
        <v>636</v>
      </c>
      <c r="L490" s="174" t="s">
        <v>637</v>
      </c>
      <c r="M490" s="174">
        <v>13</v>
      </c>
      <c r="N490" s="174" t="s">
        <v>642</v>
      </c>
      <c r="O490" s="174" t="s">
        <v>638</v>
      </c>
      <c r="P490" s="174" t="s">
        <v>1021</v>
      </c>
      <c r="Q490" s="177">
        <v>45261</v>
      </c>
      <c r="R490" s="177">
        <v>45992</v>
      </c>
      <c r="S490" s="162" t="s">
        <v>650</v>
      </c>
      <c r="T490" s="163"/>
      <c r="U490" s="163"/>
      <c r="V490" s="163"/>
      <c r="W490" s="163"/>
      <c r="X490" s="164"/>
      <c r="Y490" s="39"/>
      <c r="Z490" s="159">
        <f>SUM('[1]Provedbeni program'!$W$485:$W$488)</f>
        <v>1281056.8507266573</v>
      </c>
      <c r="AA490" s="159">
        <f>Z490*7.5345</f>
        <v>9652122.8418000005</v>
      </c>
      <c r="AB490" s="156" t="s">
        <v>638</v>
      </c>
      <c r="AC490" s="153" t="s">
        <v>1216</v>
      </c>
      <c r="AD490" s="150" t="s">
        <v>1215</v>
      </c>
      <c r="AE490" s="144" t="s">
        <v>1287</v>
      </c>
    </row>
    <row r="491" spans="1:31" ht="31.5" x14ac:dyDescent="0.2">
      <c r="A491" s="175"/>
      <c r="B491" s="175"/>
      <c r="C491" s="223"/>
      <c r="D491" s="136"/>
      <c r="E491" s="175"/>
      <c r="F491" s="181"/>
      <c r="G491" s="181"/>
      <c r="H491" s="34" t="s">
        <v>49</v>
      </c>
      <c r="I491" s="44">
        <v>4160879.49</v>
      </c>
      <c r="J491" s="217"/>
      <c r="K491" s="175"/>
      <c r="L491" s="175"/>
      <c r="M491" s="175"/>
      <c r="N491" s="175"/>
      <c r="O491" s="175"/>
      <c r="P491" s="175"/>
      <c r="Q491" s="178"/>
      <c r="R491" s="178"/>
      <c r="S491" s="38" t="s">
        <v>1020</v>
      </c>
      <c r="T491" s="36" t="s">
        <v>650</v>
      </c>
      <c r="U491" s="82">
        <v>150000</v>
      </c>
      <c r="V491" s="82">
        <v>150000</v>
      </c>
      <c r="W491" s="36" t="s">
        <v>650</v>
      </c>
      <c r="X491" s="36" t="s">
        <v>650</v>
      </c>
      <c r="Y491" s="83">
        <v>165000</v>
      </c>
      <c r="Z491" s="160"/>
      <c r="AA491" s="160"/>
      <c r="AB491" s="157"/>
      <c r="AC491" s="154"/>
      <c r="AD491" s="151"/>
      <c r="AE491" s="145"/>
    </row>
    <row r="492" spans="1:31" ht="31.5" x14ac:dyDescent="0.2">
      <c r="A492" s="175"/>
      <c r="B492" s="175"/>
      <c r="C492" s="67" t="s">
        <v>518</v>
      </c>
      <c r="D492" s="136"/>
      <c r="E492" s="175"/>
      <c r="F492" s="181"/>
      <c r="G492" s="181"/>
      <c r="H492" s="34" t="s">
        <v>93</v>
      </c>
      <c r="I492" s="44">
        <v>811627.79</v>
      </c>
      <c r="J492" s="216" t="s">
        <v>8</v>
      </c>
      <c r="K492" s="175"/>
      <c r="L492" s="175"/>
      <c r="M492" s="175"/>
      <c r="N492" s="175"/>
      <c r="O492" s="175"/>
      <c r="P492" s="175"/>
      <c r="Q492" s="178"/>
      <c r="R492" s="178"/>
      <c r="S492" s="165" t="s">
        <v>650</v>
      </c>
      <c r="T492" s="166"/>
      <c r="U492" s="166"/>
      <c r="V492" s="166"/>
      <c r="W492" s="166"/>
      <c r="X492" s="167"/>
      <c r="Y492" s="144"/>
      <c r="Z492" s="160"/>
      <c r="AA492" s="160"/>
      <c r="AB492" s="157"/>
      <c r="AC492" s="154"/>
      <c r="AD492" s="151"/>
      <c r="AE492" s="145"/>
    </row>
    <row r="493" spans="1:31" ht="47.25" x14ac:dyDescent="0.2">
      <c r="A493" s="176"/>
      <c r="B493" s="176"/>
      <c r="C493" s="79" t="s">
        <v>520</v>
      </c>
      <c r="D493" s="137"/>
      <c r="E493" s="176"/>
      <c r="F493" s="182"/>
      <c r="G493" s="182"/>
      <c r="H493" s="49" t="s">
        <v>101</v>
      </c>
      <c r="I493" s="50">
        <v>79908.42</v>
      </c>
      <c r="J493" s="176"/>
      <c r="K493" s="176"/>
      <c r="L493" s="176"/>
      <c r="M493" s="176"/>
      <c r="N493" s="176"/>
      <c r="O493" s="176"/>
      <c r="P493" s="176"/>
      <c r="Q493" s="179"/>
      <c r="R493" s="179"/>
      <c r="S493" s="168"/>
      <c r="T493" s="169"/>
      <c r="U493" s="169"/>
      <c r="V493" s="169"/>
      <c r="W493" s="169"/>
      <c r="X493" s="170"/>
      <c r="Y493" s="146"/>
      <c r="Z493" s="161"/>
      <c r="AA493" s="161"/>
      <c r="AB493" s="158"/>
      <c r="AC493" s="155"/>
      <c r="AD493" s="152"/>
      <c r="AE493" s="146"/>
    </row>
    <row r="494" spans="1:31" ht="47.25" x14ac:dyDescent="0.2">
      <c r="A494" s="174" t="s">
        <v>1330</v>
      </c>
      <c r="B494" s="174" t="s">
        <v>1331</v>
      </c>
      <c r="C494" s="218" t="s">
        <v>590</v>
      </c>
      <c r="D494" s="135" t="s">
        <v>775</v>
      </c>
      <c r="E494" s="174" t="s">
        <v>1022</v>
      </c>
      <c r="F494" s="180" t="e">
        <f>G494*Y4</f>
        <v>#VALUE!</v>
      </c>
      <c r="G494" s="180">
        <f>SUM(I494:I495)</f>
        <v>17417350.890000001</v>
      </c>
      <c r="H494" s="61" t="s">
        <v>350</v>
      </c>
      <c r="I494" s="35">
        <v>16194688.43</v>
      </c>
      <c r="J494" s="174" t="s">
        <v>18</v>
      </c>
      <c r="K494" s="174" t="s">
        <v>636</v>
      </c>
      <c r="L494" s="174" t="s">
        <v>637</v>
      </c>
      <c r="M494" s="174" t="s">
        <v>994</v>
      </c>
      <c r="N494" s="174" t="s">
        <v>638</v>
      </c>
      <c r="O494" s="174" t="s">
        <v>638</v>
      </c>
      <c r="P494" s="58" t="s">
        <v>1024</v>
      </c>
      <c r="Q494" s="177">
        <v>45992</v>
      </c>
      <c r="R494" s="177">
        <v>45992</v>
      </c>
      <c r="S494" s="38" t="s">
        <v>1023</v>
      </c>
      <c r="T494" s="76" t="s">
        <v>650</v>
      </c>
      <c r="U494" s="76">
        <v>0.8</v>
      </c>
      <c r="V494" s="76">
        <v>0.85</v>
      </c>
      <c r="W494" s="76">
        <v>0.9</v>
      </c>
      <c r="X494" s="76">
        <v>0.95</v>
      </c>
      <c r="Y494" s="77">
        <v>0.8</v>
      </c>
      <c r="Z494" s="159">
        <f>SUM('[1]Provedbeni program'!$W$489:$W$490)</f>
        <v>1269760.06</v>
      </c>
      <c r="AA494" s="159">
        <f>Z494*7.5345</f>
        <v>9567007.1720700003</v>
      </c>
      <c r="AB494" s="156" t="s">
        <v>638</v>
      </c>
      <c r="AC494" s="153" t="s">
        <v>1216</v>
      </c>
      <c r="AD494" s="150" t="s">
        <v>1223</v>
      </c>
      <c r="AE494" s="144" t="s">
        <v>1287</v>
      </c>
    </row>
    <row r="495" spans="1:31" ht="47.25" x14ac:dyDescent="0.2">
      <c r="A495" s="175"/>
      <c r="B495" s="175"/>
      <c r="C495" s="219"/>
      <c r="D495" s="137"/>
      <c r="E495" s="176"/>
      <c r="F495" s="182"/>
      <c r="G495" s="182"/>
      <c r="H495" s="49" t="s">
        <v>352</v>
      </c>
      <c r="I495" s="50">
        <v>1222662.46</v>
      </c>
      <c r="J495" s="176"/>
      <c r="K495" s="176"/>
      <c r="L495" s="176"/>
      <c r="M495" s="176"/>
      <c r="N495" s="176"/>
      <c r="O495" s="176"/>
      <c r="P495" s="72" t="s">
        <v>1026</v>
      </c>
      <c r="Q495" s="179"/>
      <c r="R495" s="179"/>
      <c r="S495" s="38" t="s">
        <v>1025</v>
      </c>
      <c r="T495" s="36" t="s">
        <v>650</v>
      </c>
      <c r="U495" s="76">
        <v>0.7</v>
      </c>
      <c r="V495" s="76">
        <v>0.75</v>
      </c>
      <c r="W495" s="76">
        <v>0.8</v>
      </c>
      <c r="X495" s="76">
        <v>0.85</v>
      </c>
      <c r="Y495" s="77">
        <v>0.7</v>
      </c>
      <c r="Z495" s="161"/>
      <c r="AA495" s="161"/>
      <c r="AB495" s="158"/>
      <c r="AC495" s="155"/>
      <c r="AD495" s="152"/>
      <c r="AE495" s="146"/>
    </row>
    <row r="496" spans="1:31" ht="31.5" x14ac:dyDescent="0.2">
      <c r="A496" s="175"/>
      <c r="B496" s="175"/>
      <c r="C496" s="78" t="s">
        <v>590</v>
      </c>
      <c r="D496" s="135" t="s">
        <v>777</v>
      </c>
      <c r="E496" s="174" t="s">
        <v>1027</v>
      </c>
      <c r="F496" s="180" t="e">
        <f>G496*Y4</f>
        <v>#VALUE!</v>
      </c>
      <c r="G496" s="180">
        <f>SUM(I496:I497)</f>
        <v>26894110.580000002</v>
      </c>
      <c r="H496" s="61" t="s">
        <v>351</v>
      </c>
      <c r="I496" s="35">
        <v>26707493.73</v>
      </c>
      <c r="J496" s="60" t="s">
        <v>18</v>
      </c>
      <c r="K496" s="174" t="s">
        <v>636</v>
      </c>
      <c r="L496" s="174" t="s">
        <v>637</v>
      </c>
      <c r="M496" s="174" t="s">
        <v>994</v>
      </c>
      <c r="N496" s="174" t="s">
        <v>638</v>
      </c>
      <c r="O496" s="174" t="s">
        <v>638</v>
      </c>
      <c r="P496" s="58" t="s">
        <v>1031</v>
      </c>
      <c r="Q496" s="177">
        <v>45992</v>
      </c>
      <c r="R496" s="177">
        <v>45992</v>
      </c>
      <c r="S496" s="38" t="s">
        <v>1028</v>
      </c>
      <c r="T496" s="76" t="s">
        <v>650</v>
      </c>
      <c r="U496" s="76">
        <v>0.7</v>
      </c>
      <c r="V496" s="76">
        <v>0.8</v>
      </c>
      <c r="W496" s="76">
        <v>0.85</v>
      </c>
      <c r="X496" s="76">
        <v>0.9</v>
      </c>
      <c r="Y496" s="77">
        <v>0.7</v>
      </c>
      <c r="Z496" s="159">
        <f>SUM('[1]Provedbeni program'!$W$491:$W$492)</f>
        <v>3811917.1100000003</v>
      </c>
      <c r="AA496" s="159">
        <f>Z496*7.5345</f>
        <v>28720889.465295006</v>
      </c>
      <c r="AB496" s="156" t="s">
        <v>638</v>
      </c>
      <c r="AC496" s="153" t="s">
        <v>1216</v>
      </c>
      <c r="AD496" s="150" t="s">
        <v>1223</v>
      </c>
      <c r="AE496" s="144" t="s">
        <v>1287</v>
      </c>
    </row>
    <row r="497" spans="1:31" ht="47.25" x14ac:dyDescent="0.2">
      <c r="A497" s="175"/>
      <c r="B497" s="175"/>
      <c r="C497" s="79" t="s">
        <v>513</v>
      </c>
      <c r="D497" s="137"/>
      <c r="E497" s="176"/>
      <c r="F497" s="182"/>
      <c r="G497" s="182"/>
      <c r="H497" s="49" t="s">
        <v>86</v>
      </c>
      <c r="I497" s="50">
        <v>186616.85</v>
      </c>
      <c r="J497" s="80" t="s">
        <v>8</v>
      </c>
      <c r="K497" s="176"/>
      <c r="L497" s="176"/>
      <c r="M497" s="176"/>
      <c r="N497" s="176"/>
      <c r="O497" s="176"/>
      <c r="P497" s="72" t="s">
        <v>1030</v>
      </c>
      <c r="Q497" s="179"/>
      <c r="R497" s="179"/>
      <c r="S497" s="38" t="s">
        <v>1029</v>
      </c>
      <c r="T497" s="36" t="s">
        <v>650</v>
      </c>
      <c r="U497" s="36">
        <v>58</v>
      </c>
      <c r="V497" s="36">
        <v>80</v>
      </c>
      <c r="W497" s="36">
        <v>90</v>
      </c>
      <c r="X497" s="36">
        <v>100</v>
      </c>
      <c r="Y497" s="39">
        <v>84</v>
      </c>
      <c r="Z497" s="161"/>
      <c r="AA497" s="161"/>
      <c r="AB497" s="158"/>
      <c r="AC497" s="155"/>
      <c r="AD497" s="152"/>
      <c r="AE497" s="146"/>
    </row>
    <row r="498" spans="1:31" ht="78.75" x14ac:dyDescent="0.2">
      <c r="A498" s="176"/>
      <c r="B498" s="176"/>
      <c r="C498" s="56" t="s">
        <v>528</v>
      </c>
      <c r="D498" s="57" t="s">
        <v>778</v>
      </c>
      <c r="E498" s="36" t="s">
        <v>1032</v>
      </c>
      <c r="F498" s="62" t="e">
        <f>G498*Y4</f>
        <v>#VALUE!</v>
      </c>
      <c r="G498" s="62">
        <f>SUM(I498)</f>
        <v>210862.88</v>
      </c>
      <c r="H498" s="59" t="s">
        <v>116</v>
      </c>
      <c r="I498" s="62">
        <v>210862.88</v>
      </c>
      <c r="J498" s="36" t="s">
        <v>8</v>
      </c>
      <c r="K498" s="36" t="s">
        <v>636</v>
      </c>
      <c r="L498" s="36" t="s">
        <v>637</v>
      </c>
      <c r="M498" s="36">
        <v>11</v>
      </c>
      <c r="N498" s="36" t="s">
        <v>638</v>
      </c>
      <c r="O498" s="36" t="s">
        <v>638</v>
      </c>
      <c r="P498" s="36" t="s">
        <v>1033</v>
      </c>
      <c r="Q498" s="37">
        <v>45992</v>
      </c>
      <c r="R498" s="37">
        <v>45992</v>
      </c>
      <c r="S498" s="38" t="s">
        <v>1034</v>
      </c>
      <c r="T498" s="36" t="s">
        <v>650</v>
      </c>
      <c r="U498" s="36">
        <v>72</v>
      </c>
      <c r="V498" s="36">
        <v>70</v>
      </c>
      <c r="W498" s="36">
        <v>70</v>
      </c>
      <c r="X498" s="36">
        <v>70</v>
      </c>
      <c r="Y498" s="39">
        <v>85</v>
      </c>
      <c r="Z498" s="63">
        <f>'[1]Provedbeni program'!$W$493</f>
        <v>19283.3</v>
      </c>
      <c r="AA498" s="63">
        <f>Z498*7.5345</f>
        <v>145290.02385</v>
      </c>
      <c r="AB498" s="64" t="s">
        <v>638</v>
      </c>
      <c r="AC498" s="65" t="s">
        <v>1216</v>
      </c>
      <c r="AD498" s="66" t="s">
        <v>1223</v>
      </c>
      <c r="AE498" s="39" t="s">
        <v>1287</v>
      </c>
    </row>
    <row r="499" spans="1:31" ht="31.5" x14ac:dyDescent="0.2">
      <c r="A499" s="174" t="s">
        <v>1325</v>
      </c>
      <c r="B499" s="174" t="s">
        <v>1311</v>
      </c>
      <c r="C499" s="78" t="s">
        <v>19</v>
      </c>
      <c r="D499" s="135" t="s">
        <v>1204</v>
      </c>
      <c r="E499" s="174" t="s">
        <v>1205</v>
      </c>
      <c r="F499" s="180" t="e">
        <f>G499*Y4</f>
        <v>#VALUE!</v>
      </c>
      <c r="G499" s="180">
        <f>SUM(I499:I544)</f>
        <v>990289528.8900001</v>
      </c>
      <c r="H499" s="61" t="s">
        <v>33</v>
      </c>
      <c r="I499" s="35">
        <v>13322201.220000001</v>
      </c>
      <c r="J499" s="60" t="s">
        <v>3</v>
      </c>
      <c r="K499" s="174" t="s">
        <v>794</v>
      </c>
      <c r="L499" s="174" t="s">
        <v>637</v>
      </c>
      <c r="M499" s="174" t="s">
        <v>1035</v>
      </c>
      <c r="N499" s="174" t="s">
        <v>642</v>
      </c>
      <c r="O499" s="174" t="s">
        <v>642</v>
      </c>
      <c r="P499" s="174" t="s">
        <v>650</v>
      </c>
      <c r="Q499" s="177">
        <v>45992</v>
      </c>
      <c r="R499" s="177">
        <v>45992</v>
      </c>
      <c r="S499" s="162" t="s">
        <v>650</v>
      </c>
      <c r="T499" s="163"/>
      <c r="U499" s="163"/>
      <c r="V499" s="163"/>
      <c r="W499" s="163"/>
      <c r="X499" s="164"/>
      <c r="Y499" s="39"/>
      <c r="Z499" s="159">
        <f>SUM('[1]Provedbeni program'!$W$494:$W$539)</f>
        <v>367907794.33894098</v>
      </c>
      <c r="AA499" s="159">
        <f>Z499*7.5345</f>
        <v>2772001276.4467511</v>
      </c>
      <c r="AB499" s="156" t="s">
        <v>638</v>
      </c>
      <c r="AC499" s="153" t="s">
        <v>1216</v>
      </c>
      <c r="AD499" s="150" t="s">
        <v>1215</v>
      </c>
      <c r="AE499" s="144" t="s">
        <v>1287</v>
      </c>
    </row>
    <row r="500" spans="1:31" ht="47.25" x14ac:dyDescent="0.2">
      <c r="A500" s="175"/>
      <c r="B500" s="175"/>
      <c r="C500" s="67" t="s">
        <v>20</v>
      </c>
      <c r="D500" s="136"/>
      <c r="E500" s="175"/>
      <c r="F500" s="181"/>
      <c r="G500" s="181"/>
      <c r="H500" s="34" t="s">
        <v>36</v>
      </c>
      <c r="I500" s="44">
        <v>4163653.06</v>
      </c>
      <c r="J500" s="92" t="s">
        <v>4</v>
      </c>
      <c r="K500" s="175"/>
      <c r="L500" s="175"/>
      <c r="M500" s="175"/>
      <c r="N500" s="175"/>
      <c r="O500" s="175"/>
      <c r="P500" s="175"/>
      <c r="Q500" s="178"/>
      <c r="R500" s="178"/>
      <c r="S500" s="38" t="s">
        <v>796</v>
      </c>
      <c r="T500" s="36" t="s">
        <v>797</v>
      </c>
      <c r="U500" s="36" t="s">
        <v>797</v>
      </c>
      <c r="V500" s="36" t="s">
        <v>797</v>
      </c>
      <c r="W500" s="36" t="s">
        <v>797</v>
      </c>
      <c r="X500" s="36" t="s">
        <v>797</v>
      </c>
      <c r="Y500" s="39" t="s">
        <v>1279</v>
      </c>
      <c r="Z500" s="160"/>
      <c r="AA500" s="160"/>
      <c r="AB500" s="157"/>
      <c r="AC500" s="154"/>
      <c r="AD500" s="151"/>
      <c r="AE500" s="145"/>
    </row>
    <row r="501" spans="1:31" ht="15.75" x14ac:dyDescent="0.2">
      <c r="A501" s="175"/>
      <c r="B501" s="175"/>
      <c r="C501" s="223" t="s">
        <v>21</v>
      </c>
      <c r="D501" s="136"/>
      <c r="E501" s="175"/>
      <c r="F501" s="181"/>
      <c r="G501" s="181"/>
      <c r="H501" s="34" t="s">
        <v>37</v>
      </c>
      <c r="I501" s="44">
        <v>73928112.810000002</v>
      </c>
      <c r="J501" s="216" t="s">
        <v>5</v>
      </c>
      <c r="K501" s="175"/>
      <c r="L501" s="175"/>
      <c r="M501" s="175"/>
      <c r="N501" s="175"/>
      <c r="O501" s="175"/>
      <c r="P501" s="175"/>
      <c r="Q501" s="178"/>
      <c r="R501" s="178"/>
      <c r="S501" s="165" t="s">
        <v>650</v>
      </c>
      <c r="T501" s="166"/>
      <c r="U501" s="166"/>
      <c r="V501" s="166"/>
      <c r="W501" s="166"/>
      <c r="X501" s="167"/>
      <c r="Y501" s="144"/>
      <c r="Z501" s="160"/>
      <c r="AA501" s="160"/>
      <c r="AB501" s="157"/>
      <c r="AC501" s="154"/>
      <c r="AD501" s="151"/>
      <c r="AE501" s="145"/>
    </row>
    <row r="502" spans="1:31" ht="15.75" x14ac:dyDescent="0.2">
      <c r="A502" s="175"/>
      <c r="B502" s="175"/>
      <c r="C502" s="223"/>
      <c r="D502" s="136"/>
      <c r="E502" s="175"/>
      <c r="F502" s="181"/>
      <c r="G502" s="181"/>
      <c r="H502" s="34" t="s">
        <v>38</v>
      </c>
      <c r="I502" s="44">
        <v>79908.42</v>
      </c>
      <c r="J502" s="217"/>
      <c r="K502" s="175"/>
      <c r="L502" s="175"/>
      <c r="M502" s="175"/>
      <c r="N502" s="175"/>
      <c r="O502" s="175"/>
      <c r="P502" s="176"/>
      <c r="Q502" s="178"/>
      <c r="R502" s="178"/>
      <c r="S502" s="168"/>
      <c r="T502" s="169"/>
      <c r="U502" s="169"/>
      <c r="V502" s="169"/>
      <c r="W502" s="169"/>
      <c r="X502" s="170"/>
      <c r="Y502" s="146"/>
      <c r="Z502" s="160"/>
      <c r="AA502" s="160"/>
      <c r="AB502" s="157"/>
      <c r="AC502" s="154"/>
      <c r="AD502" s="151"/>
      <c r="AE502" s="145"/>
    </row>
    <row r="503" spans="1:31" ht="63" x14ac:dyDescent="0.2">
      <c r="A503" s="175"/>
      <c r="B503" s="175"/>
      <c r="C503" s="223" t="s">
        <v>22</v>
      </c>
      <c r="D503" s="136"/>
      <c r="E503" s="175"/>
      <c r="F503" s="181"/>
      <c r="G503" s="181"/>
      <c r="H503" s="34" t="s">
        <v>73</v>
      </c>
      <c r="I503" s="44">
        <v>29893120.390000001</v>
      </c>
      <c r="J503" s="216" t="s">
        <v>6</v>
      </c>
      <c r="K503" s="175"/>
      <c r="L503" s="175"/>
      <c r="M503" s="175"/>
      <c r="N503" s="175"/>
      <c r="O503" s="175"/>
      <c r="P503" s="36" t="s">
        <v>713</v>
      </c>
      <c r="Q503" s="178"/>
      <c r="R503" s="178"/>
      <c r="S503" s="38" t="s">
        <v>712</v>
      </c>
      <c r="T503" s="36">
        <v>658</v>
      </c>
      <c r="U503" s="36">
        <v>560</v>
      </c>
      <c r="V503" s="36">
        <v>600</v>
      </c>
      <c r="W503" s="36">
        <v>600</v>
      </c>
      <c r="X503" s="36">
        <v>600</v>
      </c>
      <c r="Y503" s="39">
        <v>585</v>
      </c>
      <c r="Z503" s="160"/>
      <c r="AA503" s="160"/>
      <c r="AB503" s="157"/>
      <c r="AC503" s="154"/>
      <c r="AD503" s="151"/>
      <c r="AE503" s="145"/>
    </row>
    <row r="504" spans="1:31" ht="47.25" x14ac:dyDescent="0.2">
      <c r="A504" s="175"/>
      <c r="B504" s="175"/>
      <c r="C504" s="223"/>
      <c r="D504" s="136"/>
      <c r="E504" s="175"/>
      <c r="F504" s="181"/>
      <c r="G504" s="181"/>
      <c r="H504" s="34" t="s">
        <v>74</v>
      </c>
      <c r="I504" s="44">
        <v>426678.25</v>
      </c>
      <c r="J504" s="217"/>
      <c r="K504" s="175"/>
      <c r="L504" s="175"/>
      <c r="M504" s="175"/>
      <c r="N504" s="175"/>
      <c r="O504" s="175"/>
      <c r="P504" s="36" t="s">
        <v>714</v>
      </c>
      <c r="Q504" s="178"/>
      <c r="R504" s="178"/>
      <c r="S504" s="38" t="s">
        <v>711</v>
      </c>
      <c r="T504" s="82">
        <v>1215446</v>
      </c>
      <c r="U504" s="82">
        <v>1246943</v>
      </c>
      <c r="V504" s="82">
        <v>1246943</v>
      </c>
      <c r="W504" s="82">
        <v>1246943</v>
      </c>
      <c r="X504" s="82">
        <v>1246943</v>
      </c>
      <c r="Y504" s="39">
        <v>1141368</v>
      </c>
      <c r="Z504" s="160"/>
      <c r="AA504" s="160"/>
      <c r="AB504" s="157"/>
      <c r="AC504" s="154"/>
      <c r="AD504" s="151"/>
      <c r="AE504" s="145"/>
    </row>
    <row r="505" spans="1:31" ht="94.5" x14ac:dyDescent="0.2">
      <c r="A505" s="175"/>
      <c r="B505" s="175"/>
      <c r="C505" s="223" t="s">
        <v>23</v>
      </c>
      <c r="D505" s="136"/>
      <c r="E505" s="175"/>
      <c r="F505" s="181"/>
      <c r="G505" s="181"/>
      <c r="H505" s="34" t="s">
        <v>75</v>
      </c>
      <c r="I505" s="44">
        <v>58782968.869999997</v>
      </c>
      <c r="J505" s="216" t="s">
        <v>7</v>
      </c>
      <c r="K505" s="175"/>
      <c r="L505" s="175"/>
      <c r="M505" s="175"/>
      <c r="N505" s="175"/>
      <c r="O505" s="175"/>
      <c r="P505" s="36" t="s">
        <v>707</v>
      </c>
      <c r="Q505" s="178"/>
      <c r="R505" s="178"/>
      <c r="S505" s="38" t="s">
        <v>705</v>
      </c>
      <c r="T505" s="76" t="s">
        <v>706</v>
      </c>
      <c r="U505" s="76" t="s">
        <v>706</v>
      </c>
      <c r="V505" s="76" t="s">
        <v>706</v>
      </c>
      <c r="W505" s="76" t="s">
        <v>706</v>
      </c>
      <c r="X505" s="76" t="s">
        <v>706</v>
      </c>
      <c r="Y505" s="39" t="s">
        <v>1280</v>
      </c>
      <c r="Z505" s="160"/>
      <c r="AA505" s="160"/>
      <c r="AB505" s="157"/>
      <c r="AC505" s="154"/>
      <c r="AD505" s="151"/>
      <c r="AE505" s="145"/>
    </row>
    <row r="506" spans="1:31" ht="15.75" x14ac:dyDescent="0.2">
      <c r="A506" s="175"/>
      <c r="B506" s="175"/>
      <c r="C506" s="223"/>
      <c r="D506" s="136"/>
      <c r="E506" s="175"/>
      <c r="F506" s="181"/>
      <c r="G506" s="181"/>
      <c r="H506" s="34" t="s">
        <v>76</v>
      </c>
      <c r="I506" s="44">
        <v>253544.56</v>
      </c>
      <c r="J506" s="217"/>
      <c r="K506" s="175"/>
      <c r="L506" s="175"/>
      <c r="M506" s="175"/>
      <c r="N506" s="175"/>
      <c r="O506" s="175"/>
      <c r="P506" s="174" t="s">
        <v>650</v>
      </c>
      <c r="Q506" s="178"/>
      <c r="R506" s="178"/>
      <c r="S506" s="165" t="s">
        <v>650</v>
      </c>
      <c r="T506" s="166"/>
      <c r="U506" s="166"/>
      <c r="V506" s="166"/>
      <c r="W506" s="166"/>
      <c r="X506" s="167"/>
      <c r="Y506" s="144" t="s">
        <v>637</v>
      </c>
      <c r="Z506" s="160"/>
      <c r="AA506" s="160"/>
      <c r="AB506" s="157"/>
      <c r="AC506" s="154"/>
      <c r="AD506" s="151"/>
      <c r="AE506" s="145"/>
    </row>
    <row r="507" spans="1:31" ht="31.5" x14ac:dyDescent="0.2">
      <c r="A507" s="175"/>
      <c r="B507" s="175"/>
      <c r="C507" s="67" t="s">
        <v>24</v>
      </c>
      <c r="D507" s="136"/>
      <c r="E507" s="175"/>
      <c r="F507" s="181"/>
      <c r="G507" s="181"/>
      <c r="H507" s="34" t="s">
        <v>78</v>
      </c>
      <c r="I507" s="44">
        <v>36087887.439999998</v>
      </c>
      <c r="J507" s="92" t="s">
        <v>8</v>
      </c>
      <c r="K507" s="175"/>
      <c r="L507" s="175"/>
      <c r="M507" s="175"/>
      <c r="N507" s="175"/>
      <c r="O507" s="175"/>
      <c r="P507" s="175"/>
      <c r="Q507" s="178"/>
      <c r="R507" s="178"/>
      <c r="S507" s="171"/>
      <c r="T507" s="172"/>
      <c r="U507" s="172"/>
      <c r="V507" s="172"/>
      <c r="W507" s="172"/>
      <c r="X507" s="173"/>
      <c r="Y507" s="145"/>
      <c r="Z507" s="160"/>
      <c r="AA507" s="160"/>
      <c r="AB507" s="157"/>
      <c r="AC507" s="154"/>
      <c r="AD507" s="151"/>
      <c r="AE507" s="145"/>
    </row>
    <row r="508" spans="1:31" ht="31.5" x14ac:dyDescent="0.2">
      <c r="A508" s="175"/>
      <c r="B508" s="175"/>
      <c r="C508" s="67" t="s">
        <v>25</v>
      </c>
      <c r="D508" s="136"/>
      <c r="E508" s="175"/>
      <c r="F508" s="181"/>
      <c r="G508" s="181"/>
      <c r="H508" s="34" t="s">
        <v>123</v>
      </c>
      <c r="I508" s="44">
        <v>18164813.359999999</v>
      </c>
      <c r="J508" s="92" t="s">
        <v>9</v>
      </c>
      <c r="K508" s="175"/>
      <c r="L508" s="175"/>
      <c r="M508" s="175"/>
      <c r="N508" s="175"/>
      <c r="O508" s="175"/>
      <c r="P508" s="175"/>
      <c r="Q508" s="178"/>
      <c r="R508" s="178"/>
      <c r="S508" s="171"/>
      <c r="T508" s="172"/>
      <c r="U508" s="172"/>
      <c r="V508" s="172"/>
      <c r="W508" s="172"/>
      <c r="X508" s="173"/>
      <c r="Y508" s="145"/>
      <c r="Z508" s="160"/>
      <c r="AA508" s="160"/>
      <c r="AB508" s="157"/>
      <c r="AC508" s="154"/>
      <c r="AD508" s="151"/>
      <c r="AE508" s="145"/>
    </row>
    <row r="509" spans="1:31" ht="31.5" x14ac:dyDescent="0.2">
      <c r="A509" s="175"/>
      <c r="B509" s="175"/>
      <c r="C509" s="67" t="s">
        <v>538</v>
      </c>
      <c r="D509" s="136"/>
      <c r="E509" s="175"/>
      <c r="F509" s="181"/>
      <c r="G509" s="181"/>
      <c r="H509" s="34" t="s">
        <v>164</v>
      </c>
      <c r="I509" s="44">
        <v>101096721.06</v>
      </c>
      <c r="J509" s="92" t="s">
        <v>10</v>
      </c>
      <c r="K509" s="175"/>
      <c r="L509" s="175"/>
      <c r="M509" s="175"/>
      <c r="N509" s="175"/>
      <c r="O509" s="175"/>
      <c r="P509" s="175"/>
      <c r="Q509" s="178"/>
      <c r="R509" s="178"/>
      <c r="S509" s="171"/>
      <c r="T509" s="172"/>
      <c r="U509" s="172"/>
      <c r="V509" s="172"/>
      <c r="W509" s="172"/>
      <c r="X509" s="173"/>
      <c r="Y509" s="145"/>
      <c r="Z509" s="160"/>
      <c r="AA509" s="160"/>
      <c r="AB509" s="157"/>
      <c r="AC509" s="154"/>
      <c r="AD509" s="151"/>
      <c r="AE509" s="145"/>
    </row>
    <row r="510" spans="1:31" ht="31.5" x14ac:dyDescent="0.2">
      <c r="A510" s="175"/>
      <c r="B510" s="175"/>
      <c r="C510" s="67" t="s">
        <v>547</v>
      </c>
      <c r="D510" s="136"/>
      <c r="E510" s="175"/>
      <c r="F510" s="181"/>
      <c r="G510" s="181"/>
      <c r="H510" s="34" t="s">
        <v>180</v>
      </c>
      <c r="I510" s="44">
        <v>34775241.509999998</v>
      </c>
      <c r="J510" s="92" t="s">
        <v>11</v>
      </c>
      <c r="K510" s="175"/>
      <c r="L510" s="175"/>
      <c r="M510" s="175"/>
      <c r="N510" s="175"/>
      <c r="O510" s="175"/>
      <c r="P510" s="175"/>
      <c r="Q510" s="178"/>
      <c r="R510" s="178"/>
      <c r="S510" s="171"/>
      <c r="T510" s="172"/>
      <c r="U510" s="172"/>
      <c r="V510" s="172"/>
      <c r="W510" s="172"/>
      <c r="X510" s="173"/>
      <c r="Y510" s="145"/>
      <c r="Z510" s="160"/>
      <c r="AA510" s="160"/>
      <c r="AB510" s="157"/>
      <c r="AC510" s="154"/>
      <c r="AD510" s="151"/>
      <c r="AE510" s="145"/>
    </row>
    <row r="511" spans="1:31" ht="31.5" x14ac:dyDescent="0.2">
      <c r="A511" s="175"/>
      <c r="B511" s="175"/>
      <c r="C511" s="67" t="s">
        <v>550</v>
      </c>
      <c r="D511" s="136"/>
      <c r="E511" s="175"/>
      <c r="F511" s="181"/>
      <c r="G511" s="181"/>
      <c r="H511" s="34" t="s">
        <v>189</v>
      </c>
      <c r="I511" s="44">
        <v>15009563.539999999</v>
      </c>
      <c r="J511" s="92" t="s">
        <v>12</v>
      </c>
      <c r="K511" s="175"/>
      <c r="L511" s="175"/>
      <c r="M511" s="175"/>
      <c r="N511" s="175"/>
      <c r="O511" s="175"/>
      <c r="P511" s="175"/>
      <c r="Q511" s="178"/>
      <c r="R511" s="178"/>
      <c r="S511" s="171"/>
      <c r="T511" s="172"/>
      <c r="U511" s="172"/>
      <c r="V511" s="172"/>
      <c r="W511" s="172"/>
      <c r="X511" s="173"/>
      <c r="Y511" s="145"/>
      <c r="Z511" s="160"/>
      <c r="AA511" s="160"/>
      <c r="AB511" s="157"/>
      <c r="AC511" s="154"/>
      <c r="AD511" s="151"/>
      <c r="AE511" s="145"/>
    </row>
    <row r="512" spans="1:31" ht="31.5" x14ac:dyDescent="0.2">
      <c r="A512" s="175"/>
      <c r="B512" s="175"/>
      <c r="C512" s="67" t="s">
        <v>553</v>
      </c>
      <c r="D512" s="136"/>
      <c r="E512" s="175"/>
      <c r="F512" s="181"/>
      <c r="G512" s="181"/>
      <c r="H512" s="34" t="s">
        <v>193</v>
      </c>
      <c r="I512" s="44">
        <v>5533973.8600000003</v>
      </c>
      <c r="J512" s="92" t="s">
        <v>13</v>
      </c>
      <c r="K512" s="175"/>
      <c r="L512" s="175"/>
      <c r="M512" s="175"/>
      <c r="N512" s="175"/>
      <c r="O512" s="175"/>
      <c r="P512" s="175"/>
      <c r="Q512" s="178"/>
      <c r="R512" s="178"/>
      <c r="S512" s="168"/>
      <c r="T512" s="169"/>
      <c r="U512" s="169"/>
      <c r="V512" s="169"/>
      <c r="W512" s="169"/>
      <c r="X512" s="170"/>
      <c r="Y512" s="146"/>
      <c r="Z512" s="160"/>
      <c r="AA512" s="160"/>
      <c r="AB512" s="157"/>
      <c r="AC512" s="154"/>
      <c r="AD512" s="151"/>
      <c r="AE512" s="145"/>
    </row>
    <row r="513" spans="1:31" ht="78.75" x14ac:dyDescent="0.2">
      <c r="A513" s="175"/>
      <c r="B513" s="175"/>
      <c r="C513" s="223" t="s">
        <v>555</v>
      </c>
      <c r="D513" s="136"/>
      <c r="E513" s="175"/>
      <c r="F513" s="181"/>
      <c r="G513" s="181"/>
      <c r="H513" s="34" t="s">
        <v>194</v>
      </c>
      <c r="I513" s="44">
        <v>6684548.9900000002</v>
      </c>
      <c r="J513" s="216" t="s">
        <v>14</v>
      </c>
      <c r="K513" s="175"/>
      <c r="L513" s="175"/>
      <c r="M513" s="175"/>
      <c r="N513" s="175"/>
      <c r="O513" s="175"/>
      <c r="P513" s="175"/>
      <c r="Q513" s="178"/>
      <c r="R513" s="178"/>
      <c r="S513" s="38" t="s">
        <v>1036</v>
      </c>
      <c r="T513" s="36" t="s">
        <v>1037</v>
      </c>
      <c r="U513" s="36" t="s">
        <v>1038</v>
      </c>
      <c r="V513" s="36" t="s">
        <v>1038</v>
      </c>
      <c r="W513" s="36" t="s">
        <v>1038</v>
      </c>
      <c r="X513" s="36" t="s">
        <v>1038</v>
      </c>
      <c r="Y513" s="39" t="s">
        <v>1277</v>
      </c>
      <c r="Z513" s="160"/>
      <c r="AA513" s="160"/>
      <c r="AB513" s="157"/>
      <c r="AC513" s="154"/>
      <c r="AD513" s="151"/>
      <c r="AE513" s="145"/>
    </row>
    <row r="514" spans="1:31" ht="15.75" x14ac:dyDescent="0.2">
      <c r="A514" s="175"/>
      <c r="B514" s="175"/>
      <c r="C514" s="223"/>
      <c r="D514" s="136"/>
      <c r="E514" s="175"/>
      <c r="F514" s="181"/>
      <c r="G514" s="181"/>
      <c r="H514" s="34" t="s">
        <v>195</v>
      </c>
      <c r="I514" s="44">
        <v>2957283.48</v>
      </c>
      <c r="J514" s="175"/>
      <c r="K514" s="175"/>
      <c r="L514" s="175"/>
      <c r="M514" s="175"/>
      <c r="N514" s="175"/>
      <c r="O514" s="175"/>
      <c r="P514" s="175"/>
      <c r="Q514" s="178"/>
      <c r="R514" s="178"/>
      <c r="S514" s="165" t="s">
        <v>650</v>
      </c>
      <c r="T514" s="166"/>
      <c r="U514" s="166"/>
      <c r="V514" s="166"/>
      <c r="W514" s="166"/>
      <c r="X514" s="167"/>
      <c r="Y514" s="144" t="s">
        <v>637</v>
      </c>
      <c r="Z514" s="160"/>
      <c r="AA514" s="160"/>
      <c r="AB514" s="157"/>
      <c r="AC514" s="154"/>
      <c r="AD514" s="151"/>
      <c r="AE514" s="145"/>
    </row>
    <row r="515" spans="1:31" ht="15.75" x14ac:dyDescent="0.2">
      <c r="A515" s="175"/>
      <c r="B515" s="175"/>
      <c r="C515" s="223"/>
      <c r="D515" s="136"/>
      <c r="E515" s="175"/>
      <c r="F515" s="181"/>
      <c r="G515" s="181"/>
      <c r="H515" s="34" t="s">
        <v>200</v>
      </c>
      <c r="I515" s="44">
        <v>2595000</v>
      </c>
      <c r="J515" s="175"/>
      <c r="K515" s="175"/>
      <c r="L515" s="175"/>
      <c r="M515" s="175"/>
      <c r="N515" s="175"/>
      <c r="O515" s="175"/>
      <c r="P515" s="175"/>
      <c r="Q515" s="178"/>
      <c r="R515" s="178"/>
      <c r="S515" s="171"/>
      <c r="T515" s="172"/>
      <c r="U515" s="172"/>
      <c r="V515" s="172"/>
      <c r="W515" s="172"/>
      <c r="X515" s="173"/>
      <c r="Y515" s="145"/>
      <c r="Z515" s="160"/>
      <c r="AA515" s="160"/>
      <c r="AB515" s="157"/>
      <c r="AC515" s="154"/>
      <c r="AD515" s="151"/>
      <c r="AE515" s="145"/>
    </row>
    <row r="516" spans="1:31" ht="15.75" x14ac:dyDescent="0.2">
      <c r="A516" s="175"/>
      <c r="B516" s="175"/>
      <c r="C516" s="223"/>
      <c r="D516" s="136"/>
      <c r="E516" s="175"/>
      <c r="F516" s="181"/>
      <c r="G516" s="181"/>
      <c r="H516" s="34" t="s">
        <v>201</v>
      </c>
      <c r="I516" s="44">
        <v>1005000</v>
      </c>
      <c r="J516" s="175"/>
      <c r="K516" s="175"/>
      <c r="L516" s="175"/>
      <c r="M516" s="175"/>
      <c r="N516" s="175"/>
      <c r="O516" s="175"/>
      <c r="P516" s="175"/>
      <c r="Q516" s="178"/>
      <c r="R516" s="178"/>
      <c r="S516" s="171"/>
      <c r="T516" s="172"/>
      <c r="U516" s="172"/>
      <c r="V516" s="172"/>
      <c r="W516" s="172"/>
      <c r="X516" s="173"/>
      <c r="Y516" s="145"/>
      <c r="Z516" s="160"/>
      <c r="AA516" s="160"/>
      <c r="AB516" s="157"/>
      <c r="AC516" s="154"/>
      <c r="AD516" s="151"/>
      <c r="AE516" s="145"/>
    </row>
    <row r="517" spans="1:31" ht="15.75" x14ac:dyDescent="0.2">
      <c r="A517" s="175"/>
      <c r="B517" s="175"/>
      <c r="C517" s="223"/>
      <c r="D517" s="136"/>
      <c r="E517" s="175"/>
      <c r="F517" s="181"/>
      <c r="G517" s="181"/>
      <c r="H517" s="34" t="s">
        <v>202</v>
      </c>
      <c r="I517" s="44">
        <v>930000</v>
      </c>
      <c r="J517" s="175"/>
      <c r="K517" s="175"/>
      <c r="L517" s="175"/>
      <c r="M517" s="175"/>
      <c r="N517" s="175"/>
      <c r="O517" s="175"/>
      <c r="P517" s="175"/>
      <c r="Q517" s="178"/>
      <c r="R517" s="178"/>
      <c r="S517" s="171"/>
      <c r="T517" s="172"/>
      <c r="U517" s="172"/>
      <c r="V517" s="172"/>
      <c r="W517" s="172"/>
      <c r="X517" s="173"/>
      <c r="Y517" s="145"/>
      <c r="Z517" s="160"/>
      <c r="AA517" s="160"/>
      <c r="AB517" s="157"/>
      <c r="AC517" s="154"/>
      <c r="AD517" s="151"/>
      <c r="AE517" s="145"/>
    </row>
    <row r="518" spans="1:31" ht="15.75" x14ac:dyDescent="0.2">
      <c r="A518" s="175"/>
      <c r="B518" s="175"/>
      <c r="C518" s="223"/>
      <c r="D518" s="136"/>
      <c r="E518" s="175"/>
      <c r="F518" s="181"/>
      <c r="G518" s="181"/>
      <c r="H518" s="34" t="s">
        <v>203</v>
      </c>
      <c r="I518" s="44">
        <v>170000</v>
      </c>
      <c r="J518" s="175"/>
      <c r="K518" s="175"/>
      <c r="L518" s="175"/>
      <c r="M518" s="175"/>
      <c r="N518" s="175"/>
      <c r="O518" s="175"/>
      <c r="P518" s="175"/>
      <c r="Q518" s="178"/>
      <c r="R518" s="178"/>
      <c r="S518" s="171"/>
      <c r="T518" s="172"/>
      <c r="U518" s="172"/>
      <c r="V518" s="172"/>
      <c r="W518" s="172"/>
      <c r="X518" s="173"/>
      <c r="Y518" s="145"/>
      <c r="Z518" s="160"/>
      <c r="AA518" s="160"/>
      <c r="AB518" s="157"/>
      <c r="AC518" s="154"/>
      <c r="AD518" s="151"/>
      <c r="AE518" s="145"/>
    </row>
    <row r="519" spans="1:31" ht="15.75" x14ac:dyDescent="0.2">
      <c r="A519" s="175"/>
      <c r="B519" s="175"/>
      <c r="C519" s="223"/>
      <c r="D519" s="136"/>
      <c r="E519" s="175"/>
      <c r="F519" s="181"/>
      <c r="G519" s="181"/>
      <c r="H519" s="34" t="s">
        <v>204</v>
      </c>
      <c r="I519" s="44">
        <v>530000</v>
      </c>
      <c r="J519" s="175"/>
      <c r="K519" s="175"/>
      <c r="L519" s="175"/>
      <c r="M519" s="175"/>
      <c r="N519" s="175"/>
      <c r="O519" s="175"/>
      <c r="P519" s="175"/>
      <c r="Q519" s="178"/>
      <c r="R519" s="178"/>
      <c r="S519" s="171"/>
      <c r="T519" s="172"/>
      <c r="U519" s="172"/>
      <c r="V519" s="172"/>
      <c r="W519" s="172"/>
      <c r="X519" s="173"/>
      <c r="Y519" s="145"/>
      <c r="Z519" s="160"/>
      <c r="AA519" s="160"/>
      <c r="AB519" s="157"/>
      <c r="AC519" s="154"/>
      <c r="AD519" s="151"/>
      <c r="AE519" s="145"/>
    </row>
    <row r="520" spans="1:31" ht="15.75" x14ac:dyDescent="0.2">
      <c r="A520" s="175"/>
      <c r="B520" s="175"/>
      <c r="C520" s="223" t="s">
        <v>557</v>
      </c>
      <c r="D520" s="136"/>
      <c r="E520" s="175"/>
      <c r="F520" s="181"/>
      <c r="G520" s="181"/>
      <c r="H520" s="34" t="s">
        <v>206</v>
      </c>
      <c r="I520" s="44">
        <v>18144932.789999999</v>
      </c>
      <c r="J520" s="175" t="s">
        <v>15</v>
      </c>
      <c r="K520" s="175"/>
      <c r="L520" s="175"/>
      <c r="M520" s="175"/>
      <c r="N520" s="175"/>
      <c r="O520" s="175"/>
      <c r="P520" s="175"/>
      <c r="Q520" s="178"/>
      <c r="R520" s="178"/>
      <c r="S520" s="171"/>
      <c r="T520" s="172"/>
      <c r="U520" s="172"/>
      <c r="V520" s="172"/>
      <c r="W520" s="172"/>
      <c r="X520" s="173"/>
      <c r="Y520" s="145"/>
      <c r="Z520" s="160"/>
      <c r="AA520" s="160"/>
      <c r="AB520" s="157"/>
      <c r="AC520" s="154"/>
      <c r="AD520" s="151"/>
      <c r="AE520" s="145"/>
    </row>
    <row r="521" spans="1:31" ht="15.75" x14ac:dyDescent="0.2">
      <c r="A521" s="175"/>
      <c r="B521" s="175"/>
      <c r="C521" s="223"/>
      <c r="D521" s="136"/>
      <c r="E521" s="175"/>
      <c r="F521" s="181"/>
      <c r="G521" s="181"/>
      <c r="H521" s="34" t="s">
        <v>207</v>
      </c>
      <c r="I521" s="44">
        <v>25608.91</v>
      </c>
      <c r="J521" s="175"/>
      <c r="K521" s="175"/>
      <c r="L521" s="175"/>
      <c r="M521" s="175"/>
      <c r="N521" s="175"/>
      <c r="O521" s="175"/>
      <c r="P521" s="176"/>
      <c r="Q521" s="178"/>
      <c r="R521" s="178"/>
      <c r="S521" s="168"/>
      <c r="T521" s="169"/>
      <c r="U521" s="169"/>
      <c r="V521" s="169"/>
      <c r="W521" s="169"/>
      <c r="X521" s="170"/>
      <c r="Y521" s="146"/>
      <c r="Z521" s="160"/>
      <c r="AA521" s="160"/>
      <c r="AB521" s="157"/>
      <c r="AC521" s="154"/>
      <c r="AD521" s="151"/>
      <c r="AE521" s="145"/>
    </row>
    <row r="522" spans="1:31" ht="31.5" x14ac:dyDescent="0.2">
      <c r="A522" s="175"/>
      <c r="B522" s="175"/>
      <c r="C522" s="223"/>
      <c r="D522" s="136"/>
      <c r="E522" s="175"/>
      <c r="F522" s="181"/>
      <c r="G522" s="181"/>
      <c r="H522" s="34" t="s">
        <v>208</v>
      </c>
      <c r="I522" s="44">
        <v>4965198.25</v>
      </c>
      <c r="J522" s="217"/>
      <c r="K522" s="175"/>
      <c r="L522" s="175"/>
      <c r="M522" s="175"/>
      <c r="N522" s="175"/>
      <c r="O522" s="175"/>
      <c r="P522" s="36" t="s">
        <v>710</v>
      </c>
      <c r="Q522" s="178"/>
      <c r="R522" s="178"/>
      <c r="S522" s="38" t="s">
        <v>709</v>
      </c>
      <c r="T522" s="36">
        <v>450</v>
      </c>
      <c r="U522" s="36">
        <v>450</v>
      </c>
      <c r="V522" s="36">
        <v>430</v>
      </c>
      <c r="W522" s="36">
        <v>300</v>
      </c>
      <c r="X522" s="36">
        <v>150</v>
      </c>
      <c r="Y522" s="39">
        <v>153</v>
      </c>
      <c r="Z522" s="160"/>
      <c r="AA522" s="160"/>
      <c r="AB522" s="157"/>
      <c r="AC522" s="154"/>
      <c r="AD522" s="151"/>
      <c r="AE522" s="145"/>
    </row>
    <row r="523" spans="1:31" ht="31.5" x14ac:dyDescent="0.2">
      <c r="A523" s="175"/>
      <c r="B523" s="175"/>
      <c r="C523" s="67" t="s">
        <v>564</v>
      </c>
      <c r="D523" s="136"/>
      <c r="E523" s="175"/>
      <c r="F523" s="181"/>
      <c r="G523" s="181"/>
      <c r="H523" s="34" t="s">
        <v>215</v>
      </c>
      <c r="I523" s="44">
        <v>26433002.940000001</v>
      </c>
      <c r="J523" s="92" t="s">
        <v>16</v>
      </c>
      <c r="K523" s="175"/>
      <c r="L523" s="175"/>
      <c r="M523" s="175"/>
      <c r="N523" s="175"/>
      <c r="O523" s="175"/>
      <c r="P523" s="174" t="s">
        <v>650</v>
      </c>
      <c r="Q523" s="178"/>
      <c r="R523" s="178"/>
      <c r="S523" s="165" t="s">
        <v>650</v>
      </c>
      <c r="T523" s="166"/>
      <c r="U523" s="166"/>
      <c r="V523" s="166"/>
      <c r="W523" s="166"/>
      <c r="X523" s="167"/>
      <c r="Y523" s="144" t="s">
        <v>650</v>
      </c>
      <c r="Z523" s="160"/>
      <c r="AA523" s="160"/>
      <c r="AB523" s="157"/>
      <c r="AC523" s="154"/>
      <c r="AD523" s="151"/>
      <c r="AE523" s="145"/>
    </row>
    <row r="524" spans="1:31" ht="31.5" x14ac:dyDescent="0.2">
      <c r="A524" s="175"/>
      <c r="B524" s="175"/>
      <c r="C524" s="67" t="s">
        <v>581</v>
      </c>
      <c r="D524" s="136"/>
      <c r="E524" s="175"/>
      <c r="F524" s="181"/>
      <c r="G524" s="181"/>
      <c r="H524" s="34" t="s">
        <v>304</v>
      </c>
      <c r="I524" s="44">
        <v>13335161.16</v>
      </c>
      <c r="J524" s="92" t="s">
        <v>17</v>
      </c>
      <c r="K524" s="175"/>
      <c r="L524" s="175"/>
      <c r="M524" s="175"/>
      <c r="N524" s="175"/>
      <c r="O524" s="175"/>
      <c r="P524" s="175"/>
      <c r="Q524" s="178"/>
      <c r="R524" s="178"/>
      <c r="S524" s="168"/>
      <c r="T524" s="169"/>
      <c r="U524" s="169"/>
      <c r="V524" s="169"/>
      <c r="W524" s="169"/>
      <c r="X524" s="170"/>
      <c r="Y524" s="146"/>
      <c r="Z524" s="160"/>
      <c r="AA524" s="160"/>
      <c r="AB524" s="157"/>
      <c r="AC524" s="154"/>
      <c r="AD524" s="151"/>
      <c r="AE524" s="145"/>
    </row>
    <row r="525" spans="1:31" ht="63" x14ac:dyDescent="0.2">
      <c r="A525" s="175"/>
      <c r="B525" s="175"/>
      <c r="C525" s="223" t="s">
        <v>589</v>
      </c>
      <c r="D525" s="136"/>
      <c r="E525" s="175"/>
      <c r="F525" s="181"/>
      <c r="G525" s="181"/>
      <c r="H525" s="34" t="s">
        <v>348</v>
      </c>
      <c r="I525" s="44">
        <v>29774294.75</v>
      </c>
      <c r="J525" s="216" t="s">
        <v>18</v>
      </c>
      <c r="K525" s="175"/>
      <c r="L525" s="175"/>
      <c r="M525" s="175"/>
      <c r="N525" s="175"/>
      <c r="O525" s="175"/>
      <c r="P525" s="175"/>
      <c r="Q525" s="178"/>
      <c r="R525" s="178"/>
      <c r="S525" s="38" t="s">
        <v>1039</v>
      </c>
      <c r="T525" s="36" t="s">
        <v>650</v>
      </c>
      <c r="U525" s="36" t="s">
        <v>1040</v>
      </c>
      <c r="V525" s="162" t="s">
        <v>1041</v>
      </c>
      <c r="W525" s="163"/>
      <c r="X525" s="164"/>
      <c r="Y525" s="39" t="s">
        <v>1281</v>
      </c>
      <c r="Z525" s="160"/>
      <c r="AA525" s="160"/>
      <c r="AB525" s="157"/>
      <c r="AC525" s="154"/>
      <c r="AD525" s="151"/>
      <c r="AE525" s="145"/>
    </row>
    <row r="526" spans="1:31" ht="15.75" x14ac:dyDescent="0.2">
      <c r="A526" s="175"/>
      <c r="B526" s="175"/>
      <c r="C526" s="223"/>
      <c r="D526" s="136"/>
      <c r="E526" s="175"/>
      <c r="F526" s="181"/>
      <c r="G526" s="181"/>
      <c r="H526" s="34" t="s">
        <v>349</v>
      </c>
      <c r="I526" s="44">
        <v>228017.33000000002</v>
      </c>
      <c r="J526" s="217"/>
      <c r="K526" s="175"/>
      <c r="L526" s="175"/>
      <c r="M526" s="175"/>
      <c r="N526" s="175"/>
      <c r="O526" s="175"/>
      <c r="P526" s="176"/>
      <c r="Q526" s="178"/>
      <c r="R526" s="178"/>
      <c r="S526" s="162" t="s">
        <v>650</v>
      </c>
      <c r="T526" s="163"/>
      <c r="U526" s="164"/>
      <c r="V526" s="36"/>
      <c r="W526" s="36"/>
      <c r="X526" s="36"/>
      <c r="Y526" s="39" t="s">
        <v>650</v>
      </c>
      <c r="Z526" s="160"/>
      <c r="AA526" s="160"/>
      <c r="AB526" s="157"/>
      <c r="AC526" s="154"/>
      <c r="AD526" s="151"/>
      <c r="AE526" s="145"/>
    </row>
    <row r="527" spans="1:31" ht="47.25" x14ac:dyDescent="0.2">
      <c r="A527" s="175"/>
      <c r="B527" s="175"/>
      <c r="C527" s="67" t="s">
        <v>511</v>
      </c>
      <c r="D527" s="136"/>
      <c r="E527" s="175"/>
      <c r="F527" s="181"/>
      <c r="G527" s="181"/>
      <c r="H527" s="34" t="s">
        <v>77</v>
      </c>
      <c r="I527" s="44">
        <v>299453876.90999997</v>
      </c>
      <c r="J527" s="92" t="s">
        <v>7</v>
      </c>
      <c r="K527" s="175"/>
      <c r="L527" s="175"/>
      <c r="M527" s="175"/>
      <c r="N527" s="175"/>
      <c r="O527" s="175"/>
      <c r="P527" s="36" t="s">
        <v>708</v>
      </c>
      <c r="Q527" s="178"/>
      <c r="R527" s="178"/>
      <c r="S527" s="38" t="s">
        <v>704</v>
      </c>
      <c r="T527" s="76">
        <v>1</v>
      </c>
      <c r="U527" s="76">
        <v>1</v>
      </c>
      <c r="V527" s="76">
        <v>1</v>
      </c>
      <c r="W527" s="76">
        <v>1</v>
      </c>
      <c r="X527" s="76">
        <v>1</v>
      </c>
      <c r="Y527" s="39">
        <v>1</v>
      </c>
      <c r="Z527" s="160"/>
      <c r="AA527" s="160"/>
      <c r="AB527" s="157"/>
      <c r="AC527" s="154"/>
      <c r="AD527" s="151"/>
      <c r="AE527" s="145"/>
    </row>
    <row r="528" spans="1:31" ht="15.75" x14ac:dyDescent="0.2">
      <c r="A528" s="175"/>
      <c r="B528" s="175"/>
      <c r="C528" s="223" t="s">
        <v>31</v>
      </c>
      <c r="D528" s="136"/>
      <c r="E528" s="175"/>
      <c r="F528" s="181"/>
      <c r="G528" s="181"/>
      <c r="H528" s="34" t="s">
        <v>50</v>
      </c>
      <c r="I528" s="44">
        <v>6535407.6299999999</v>
      </c>
      <c r="J528" s="216" t="s">
        <v>5</v>
      </c>
      <c r="K528" s="175"/>
      <c r="L528" s="175"/>
      <c r="M528" s="175"/>
      <c r="N528" s="175"/>
      <c r="O528" s="175"/>
      <c r="P528" s="174" t="s">
        <v>1042</v>
      </c>
      <c r="Q528" s="178"/>
      <c r="R528" s="178"/>
      <c r="S528" s="195" t="s">
        <v>1278</v>
      </c>
      <c r="T528" s="174" t="s">
        <v>650</v>
      </c>
      <c r="U528" s="198">
        <v>1</v>
      </c>
      <c r="V528" s="174" t="s">
        <v>1043</v>
      </c>
      <c r="W528" s="174" t="s">
        <v>1043</v>
      </c>
      <c r="X528" s="174" t="s">
        <v>1043</v>
      </c>
      <c r="Y528" s="236" t="s">
        <v>1282</v>
      </c>
      <c r="Z528" s="160"/>
      <c r="AA528" s="160"/>
      <c r="AB528" s="157"/>
      <c r="AC528" s="154"/>
      <c r="AD528" s="151"/>
      <c r="AE528" s="145"/>
    </row>
    <row r="529" spans="1:31" ht="15.75" x14ac:dyDescent="0.2">
      <c r="A529" s="175"/>
      <c r="B529" s="175"/>
      <c r="C529" s="223"/>
      <c r="D529" s="136"/>
      <c r="E529" s="175"/>
      <c r="F529" s="181"/>
      <c r="G529" s="181"/>
      <c r="H529" s="34" t="s">
        <v>55</v>
      </c>
      <c r="I529" s="44">
        <v>6194318.9399999995</v>
      </c>
      <c r="J529" s="175"/>
      <c r="K529" s="175"/>
      <c r="L529" s="175"/>
      <c r="M529" s="175"/>
      <c r="N529" s="175"/>
      <c r="O529" s="175"/>
      <c r="P529" s="175"/>
      <c r="Q529" s="178"/>
      <c r="R529" s="178"/>
      <c r="S529" s="196"/>
      <c r="T529" s="175"/>
      <c r="U529" s="199"/>
      <c r="V529" s="175"/>
      <c r="W529" s="175"/>
      <c r="X529" s="175"/>
      <c r="Y529" s="237"/>
      <c r="Z529" s="160"/>
      <c r="AA529" s="160"/>
      <c r="AB529" s="157"/>
      <c r="AC529" s="154"/>
      <c r="AD529" s="151"/>
      <c r="AE529" s="145"/>
    </row>
    <row r="530" spans="1:31" ht="15.75" x14ac:dyDescent="0.2">
      <c r="A530" s="175"/>
      <c r="B530" s="175"/>
      <c r="C530" s="223"/>
      <c r="D530" s="136"/>
      <c r="E530" s="175"/>
      <c r="F530" s="181"/>
      <c r="G530" s="181"/>
      <c r="H530" s="34" t="s">
        <v>56</v>
      </c>
      <c r="I530" s="44">
        <v>7981341.79</v>
      </c>
      <c r="J530" s="175"/>
      <c r="K530" s="175"/>
      <c r="L530" s="175"/>
      <c r="M530" s="175"/>
      <c r="N530" s="175"/>
      <c r="O530" s="175"/>
      <c r="P530" s="175"/>
      <c r="Q530" s="178"/>
      <c r="R530" s="178"/>
      <c r="S530" s="196"/>
      <c r="T530" s="175"/>
      <c r="U530" s="199"/>
      <c r="V530" s="175"/>
      <c r="W530" s="175"/>
      <c r="X530" s="175"/>
      <c r="Y530" s="237"/>
      <c r="Z530" s="160"/>
      <c r="AA530" s="160"/>
      <c r="AB530" s="157"/>
      <c r="AC530" s="154"/>
      <c r="AD530" s="151"/>
      <c r="AE530" s="145"/>
    </row>
    <row r="531" spans="1:31" ht="15.75" x14ac:dyDescent="0.2">
      <c r="A531" s="175"/>
      <c r="B531" s="175"/>
      <c r="C531" s="223"/>
      <c r="D531" s="136"/>
      <c r="E531" s="175"/>
      <c r="F531" s="181"/>
      <c r="G531" s="181"/>
      <c r="H531" s="34" t="s">
        <v>57</v>
      </c>
      <c r="I531" s="44">
        <v>9308038.1999999993</v>
      </c>
      <c r="J531" s="175"/>
      <c r="K531" s="175"/>
      <c r="L531" s="175"/>
      <c r="M531" s="175"/>
      <c r="N531" s="175"/>
      <c r="O531" s="175"/>
      <c r="P531" s="175"/>
      <c r="Q531" s="178"/>
      <c r="R531" s="178"/>
      <c r="S531" s="196"/>
      <c r="T531" s="175"/>
      <c r="U531" s="199"/>
      <c r="V531" s="175"/>
      <c r="W531" s="175"/>
      <c r="X531" s="175"/>
      <c r="Y531" s="237"/>
      <c r="Z531" s="160"/>
      <c r="AA531" s="160"/>
      <c r="AB531" s="157"/>
      <c r="AC531" s="154"/>
      <c r="AD531" s="151"/>
      <c r="AE531" s="145"/>
    </row>
    <row r="532" spans="1:31" ht="15.75" x14ac:dyDescent="0.2">
      <c r="A532" s="175"/>
      <c r="B532" s="175"/>
      <c r="C532" s="223"/>
      <c r="D532" s="136"/>
      <c r="E532" s="175"/>
      <c r="F532" s="181"/>
      <c r="G532" s="181"/>
      <c r="H532" s="34" t="s">
        <v>58</v>
      </c>
      <c r="I532" s="44">
        <v>13430024.67</v>
      </c>
      <c r="J532" s="175"/>
      <c r="K532" s="175"/>
      <c r="L532" s="175"/>
      <c r="M532" s="175"/>
      <c r="N532" s="175"/>
      <c r="O532" s="175"/>
      <c r="P532" s="175"/>
      <c r="Q532" s="178"/>
      <c r="R532" s="178"/>
      <c r="S532" s="196"/>
      <c r="T532" s="175"/>
      <c r="U532" s="199"/>
      <c r="V532" s="175"/>
      <c r="W532" s="175"/>
      <c r="X532" s="175"/>
      <c r="Y532" s="237"/>
      <c r="Z532" s="160"/>
      <c r="AA532" s="160"/>
      <c r="AB532" s="157"/>
      <c r="AC532" s="154"/>
      <c r="AD532" s="151"/>
      <c r="AE532" s="145"/>
    </row>
    <row r="533" spans="1:31" ht="15.75" x14ac:dyDescent="0.2">
      <c r="A533" s="175"/>
      <c r="B533" s="175"/>
      <c r="C533" s="223"/>
      <c r="D533" s="136"/>
      <c r="E533" s="175"/>
      <c r="F533" s="181"/>
      <c r="G533" s="181"/>
      <c r="H533" s="34" t="s">
        <v>59</v>
      </c>
      <c r="I533" s="44">
        <v>11340440.120000001</v>
      </c>
      <c r="J533" s="175"/>
      <c r="K533" s="175"/>
      <c r="L533" s="175"/>
      <c r="M533" s="175"/>
      <c r="N533" s="175"/>
      <c r="O533" s="175"/>
      <c r="P533" s="175"/>
      <c r="Q533" s="178"/>
      <c r="R533" s="178"/>
      <c r="S533" s="196"/>
      <c r="T533" s="175"/>
      <c r="U533" s="199"/>
      <c r="V533" s="175"/>
      <c r="W533" s="175"/>
      <c r="X533" s="175"/>
      <c r="Y533" s="237"/>
      <c r="Z533" s="160"/>
      <c r="AA533" s="160"/>
      <c r="AB533" s="157"/>
      <c r="AC533" s="154"/>
      <c r="AD533" s="151"/>
      <c r="AE533" s="145"/>
    </row>
    <row r="534" spans="1:31" ht="15.75" x14ac:dyDescent="0.2">
      <c r="A534" s="175"/>
      <c r="B534" s="175"/>
      <c r="C534" s="223"/>
      <c r="D534" s="136"/>
      <c r="E534" s="175"/>
      <c r="F534" s="181"/>
      <c r="G534" s="181"/>
      <c r="H534" s="34" t="s">
        <v>60</v>
      </c>
      <c r="I534" s="44">
        <v>17266332.690000001</v>
      </c>
      <c r="J534" s="175"/>
      <c r="K534" s="175"/>
      <c r="L534" s="175"/>
      <c r="M534" s="175"/>
      <c r="N534" s="175"/>
      <c r="O534" s="175"/>
      <c r="P534" s="175"/>
      <c r="Q534" s="178"/>
      <c r="R534" s="178"/>
      <c r="S534" s="196"/>
      <c r="T534" s="175"/>
      <c r="U534" s="199"/>
      <c r="V534" s="175"/>
      <c r="W534" s="175"/>
      <c r="X534" s="175"/>
      <c r="Y534" s="237"/>
      <c r="Z534" s="160"/>
      <c r="AA534" s="160"/>
      <c r="AB534" s="157"/>
      <c r="AC534" s="154"/>
      <c r="AD534" s="151"/>
      <c r="AE534" s="145"/>
    </row>
    <row r="535" spans="1:31" ht="15.75" x14ac:dyDescent="0.2">
      <c r="A535" s="175"/>
      <c r="B535" s="175"/>
      <c r="C535" s="223"/>
      <c r="D535" s="136"/>
      <c r="E535" s="175"/>
      <c r="F535" s="181"/>
      <c r="G535" s="181"/>
      <c r="H535" s="34" t="s">
        <v>61</v>
      </c>
      <c r="I535" s="44">
        <v>9893367.1699999999</v>
      </c>
      <c r="J535" s="175"/>
      <c r="K535" s="175"/>
      <c r="L535" s="175"/>
      <c r="M535" s="175"/>
      <c r="N535" s="175"/>
      <c r="O535" s="175"/>
      <c r="P535" s="175"/>
      <c r="Q535" s="178"/>
      <c r="R535" s="178"/>
      <c r="S535" s="196"/>
      <c r="T535" s="175"/>
      <c r="U535" s="199"/>
      <c r="V535" s="175"/>
      <c r="W535" s="175"/>
      <c r="X535" s="175"/>
      <c r="Y535" s="237"/>
      <c r="Z535" s="160"/>
      <c r="AA535" s="160"/>
      <c r="AB535" s="157"/>
      <c r="AC535" s="154"/>
      <c r="AD535" s="151"/>
      <c r="AE535" s="145"/>
    </row>
    <row r="536" spans="1:31" ht="15.75" x14ac:dyDescent="0.2">
      <c r="A536" s="175"/>
      <c r="B536" s="175"/>
      <c r="C536" s="223"/>
      <c r="D536" s="136"/>
      <c r="E536" s="175"/>
      <c r="F536" s="181"/>
      <c r="G536" s="181"/>
      <c r="H536" s="34" t="s">
        <v>62</v>
      </c>
      <c r="I536" s="44">
        <v>11497462.83</v>
      </c>
      <c r="J536" s="175"/>
      <c r="K536" s="175"/>
      <c r="L536" s="175"/>
      <c r="M536" s="175"/>
      <c r="N536" s="175"/>
      <c r="O536" s="175"/>
      <c r="P536" s="175"/>
      <c r="Q536" s="178"/>
      <c r="R536" s="178"/>
      <c r="S536" s="196"/>
      <c r="T536" s="175"/>
      <c r="U536" s="199"/>
      <c r="V536" s="175"/>
      <c r="W536" s="175"/>
      <c r="X536" s="175"/>
      <c r="Y536" s="237"/>
      <c r="Z536" s="160"/>
      <c r="AA536" s="160"/>
      <c r="AB536" s="157"/>
      <c r="AC536" s="154"/>
      <c r="AD536" s="151"/>
      <c r="AE536" s="145"/>
    </row>
    <row r="537" spans="1:31" ht="15.75" x14ac:dyDescent="0.2">
      <c r="A537" s="175"/>
      <c r="B537" s="175"/>
      <c r="C537" s="223"/>
      <c r="D537" s="136"/>
      <c r="E537" s="175"/>
      <c r="F537" s="181"/>
      <c r="G537" s="181"/>
      <c r="H537" s="34" t="s">
        <v>63</v>
      </c>
      <c r="I537" s="44">
        <v>8443363.6799999997</v>
      </c>
      <c r="J537" s="175"/>
      <c r="K537" s="175"/>
      <c r="L537" s="175"/>
      <c r="M537" s="175"/>
      <c r="N537" s="175"/>
      <c r="O537" s="175"/>
      <c r="P537" s="175"/>
      <c r="Q537" s="178"/>
      <c r="R537" s="178"/>
      <c r="S537" s="196"/>
      <c r="T537" s="175"/>
      <c r="U537" s="199"/>
      <c r="V537" s="175"/>
      <c r="W537" s="175"/>
      <c r="X537" s="175"/>
      <c r="Y537" s="237"/>
      <c r="Z537" s="160"/>
      <c r="AA537" s="160"/>
      <c r="AB537" s="157"/>
      <c r="AC537" s="154"/>
      <c r="AD537" s="151"/>
      <c r="AE537" s="145"/>
    </row>
    <row r="538" spans="1:31" ht="15.75" x14ac:dyDescent="0.2">
      <c r="A538" s="175"/>
      <c r="B538" s="175"/>
      <c r="C538" s="223"/>
      <c r="D538" s="136"/>
      <c r="E538" s="175"/>
      <c r="F538" s="181"/>
      <c r="G538" s="181"/>
      <c r="H538" s="34" t="s">
        <v>64</v>
      </c>
      <c r="I538" s="44">
        <v>14718206.370000001</v>
      </c>
      <c r="J538" s="175"/>
      <c r="K538" s="175"/>
      <c r="L538" s="175"/>
      <c r="M538" s="175"/>
      <c r="N538" s="175"/>
      <c r="O538" s="175"/>
      <c r="P538" s="175"/>
      <c r="Q538" s="178"/>
      <c r="R538" s="178"/>
      <c r="S538" s="196"/>
      <c r="T538" s="175"/>
      <c r="U538" s="199"/>
      <c r="V538" s="175"/>
      <c r="W538" s="175"/>
      <c r="X538" s="175"/>
      <c r="Y538" s="237"/>
      <c r="Z538" s="160"/>
      <c r="AA538" s="160"/>
      <c r="AB538" s="157"/>
      <c r="AC538" s="154"/>
      <c r="AD538" s="151"/>
      <c r="AE538" s="145"/>
    </row>
    <row r="539" spans="1:31" ht="15.75" x14ac:dyDescent="0.2">
      <c r="A539" s="175"/>
      <c r="B539" s="175"/>
      <c r="C539" s="223"/>
      <c r="D539" s="136"/>
      <c r="E539" s="175"/>
      <c r="F539" s="181"/>
      <c r="G539" s="181"/>
      <c r="H539" s="34" t="s">
        <v>65</v>
      </c>
      <c r="I539" s="44">
        <v>7242281.5</v>
      </c>
      <c r="J539" s="175"/>
      <c r="K539" s="175"/>
      <c r="L539" s="175"/>
      <c r="M539" s="175"/>
      <c r="N539" s="175"/>
      <c r="O539" s="175"/>
      <c r="P539" s="175"/>
      <c r="Q539" s="178"/>
      <c r="R539" s="178"/>
      <c r="S539" s="196"/>
      <c r="T539" s="175"/>
      <c r="U539" s="199"/>
      <c r="V539" s="175"/>
      <c r="W539" s="175"/>
      <c r="X539" s="175"/>
      <c r="Y539" s="237"/>
      <c r="Z539" s="160"/>
      <c r="AA539" s="160"/>
      <c r="AB539" s="157"/>
      <c r="AC539" s="154"/>
      <c r="AD539" s="151"/>
      <c r="AE539" s="145"/>
    </row>
    <row r="540" spans="1:31" ht="15.75" x14ac:dyDescent="0.2">
      <c r="A540" s="175"/>
      <c r="B540" s="175"/>
      <c r="C540" s="223"/>
      <c r="D540" s="136"/>
      <c r="E540" s="175"/>
      <c r="F540" s="181"/>
      <c r="G540" s="181"/>
      <c r="H540" s="34" t="s">
        <v>66</v>
      </c>
      <c r="I540" s="44">
        <v>9178287.6600000001</v>
      </c>
      <c r="J540" s="175"/>
      <c r="K540" s="175"/>
      <c r="L540" s="175"/>
      <c r="M540" s="175"/>
      <c r="N540" s="175"/>
      <c r="O540" s="175"/>
      <c r="P540" s="175"/>
      <c r="Q540" s="178"/>
      <c r="R540" s="178"/>
      <c r="S540" s="196"/>
      <c r="T540" s="175"/>
      <c r="U540" s="199"/>
      <c r="V540" s="175"/>
      <c r="W540" s="175"/>
      <c r="X540" s="175"/>
      <c r="Y540" s="237"/>
      <c r="Z540" s="160"/>
      <c r="AA540" s="160"/>
      <c r="AB540" s="157"/>
      <c r="AC540" s="154"/>
      <c r="AD540" s="151"/>
      <c r="AE540" s="145"/>
    </row>
    <row r="541" spans="1:31" ht="15.75" x14ac:dyDescent="0.2">
      <c r="A541" s="175"/>
      <c r="B541" s="175"/>
      <c r="C541" s="223"/>
      <c r="D541" s="136"/>
      <c r="E541" s="175"/>
      <c r="F541" s="181"/>
      <c r="G541" s="181"/>
      <c r="H541" s="34" t="s">
        <v>67</v>
      </c>
      <c r="I541" s="44">
        <v>9965427.7599999998</v>
      </c>
      <c r="J541" s="175"/>
      <c r="K541" s="175"/>
      <c r="L541" s="175"/>
      <c r="M541" s="175"/>
      <c r="N541" s="175"/>
      <c r="O541" s="175"/>
      <c r="P541" s="175"/>
      <c r="Q541" s="178"/>
      <c r="R541" s="178"/>
      <c r="S541" s="196"/>
      <c r="T541" s="175"/>
      <c r="U541" s="199"/>
      <c r="V541" s="175"/>
      <c r="W541" s="175"/>
      <c r="X541" s="175"/>
      <c r="Y541" s="237"/>
      <c r="Z541" s="160"/>
      <c r="AA541" s="160"/>
      <c r="AB541" s="157"/>
      <c r="AC541" s="154"/>
      <c r="AD541" s="151"/>
      <c r="AE541" s="145"/>
    </row>
    <row r="542" spans="1:31" ht="15.75" x14ac:dyDescent="0.2">
      <c r="A542" s="175"/>
      <c r="B542" s="175"/>
      <c r="C542" s="223"/>
      <c r="D542" s="136"/>
      <c r="E542" s="175"/>
      <c r="F542" s="181"/>
      <c r="G542" s="181"/>
      <c r="H542" s="34" t="s">
        <v>68</v>
      </c>
      <c r="I542" s="44">
        <v>6693285.6600000001</v>
      </c>
      <c r="J542" s="175"/>
      <c r="K542" s="175"/>
      <c r="L542" s="175"/>
      <c r="M542" s="175"/>
      <c r="N542" s="175"/>
      <c r="O542" s="175"/>
      <c r="P542" s="175"/>
      <c r="Q542" s="178"/>
      <c r="R542" s="178"/>
      <c r="S542" s="196"/>
      <c r="T542" s="175"/>
      <c r="U542" s="199"/>
      <c r="V542" s="175"/>
      <c r="W542" s="175"/>
      <c r="X542" s="175"/>
      <c r="Y542" s="237"/>
      <c r="Z542" s="160"/>
      <c r="AA542" s="160"/>
      <c r="AB542" s="157"/>
      <c r="AC542" s="154"/>
      <c r="AD542" s="151"/>
      <c r="AE542" s="145"/>
    </row>
    <row r="543" spans="1:31" ht="15.75" x14ac:dyDescent="0.2">
      <c r="A543" s="175"/>
      <c r="B543" s="175"/>
      <c r="C543" s="223"/>
      <c r="D543" s="136"/>
      <c r="E543" s="175"/>
      <c r="F543" s="181"/>
      <c r="G543" s="181"/>
      <c r="H543" s="34" t="s">
        <v>69</v>
      </c>
      <c r="I543" s="44">
        <v>28833540.740000002</v>
      </c>
      <c r="J543" s="175"/>
      <c r="K543" s="175"/>
      <c r="L543" s="175"/>
      <c r="M543" s="175"/>
      <c r="N543" s="175"/>
      <c r="O543" s="175"/>
      <c r="P543" s="175"/>
      <c r="Q543" s="178"/>
      <c r="R543" s="178"/>
      <c r="S543" s="196"/>
      <c r="T543" s="175"/>
      <c r="U543" s="199"/>
      <c r="V543" s="175"/>
      <c r="W543" s="175"/>
      <c r="X543" s="175"/>
      <c r="Y543" s="237"/>
      <c r="Z543" s="160"/>
      <c r="AA543" s="160"/>
      <c r="AB543" s="157"/>
      <c r="AC543" s="154"/>
      <c r="AD543" s="151"/>
      <c r="AE543" s="145"/>
    </row>
    <row r="544" spans="1:31" ht="15.75" x14ac:dyDescent="0.2">
      <c r="A544" s="176"/>
      <c r="B544" s="176"/>
      <c r="C544" s="219"/>
      <c r="D544" s="137"/>
      <c r="E544" s="176"/>
      <c r="F544" s="182"/>
      <c r="G544" s="182"/>
      <c r="H544" s="49" t="s">
        <v>70</v>
      </c>
      <c r="I544" s="50">
        <v>13018087.620000001</v>
      </c>
      <c r="J544" s="176"/>
      <c r="K544" s="176"/>
      <c r="L544" s="176"/>
      <c r="M544" s="176"/>
      <c r="N544" s="176"/>
      <c r="O544" s="176"/>
      <c r="P544" s="176"/>
      <c r="Q544" s="179"/>
      <c r="R544" s="179"/>
      <c r="S544" s="197"/>
      <c r="T544" s="176"/>
      <c r="U544" s="200"/>
      <c r="V544" s="176"/>
      <c r="W544" s="176"/>
      <c r="X544" s="176"/>
      <c r="Y544" s="238"/>
      <c r="Z544" s="161"/>
      <c r="AA544" s="161"/>
      <c r="AB544" s="158"/>
      <c r="AC544" s="155"/>
      <c r="AD544" s="152"/>
      <c r="AE544" s="146"/>
    </row>
    <row r="545" spans="1:31" ht="15.75" x14ac:dyDescent="0.2">
      <c r="A545" s="109"/>
      <c r="B545" s="109"/>
      <c r="C545" s="110"/>
      <c r="D545" s="111"/>
      <c r="E545" s="112"/>
      <c r="F545" s="113" t="e">
        <f>SUM(F5:F544)</f>
        <v>#VALUE!</v>
      </c>
      <c r="G545" s="113">
        <f>SUM(G5:G544)</f>
        <v>7897493684.0200043</v>
      </c>
      <c r="H545" s="114"/>
      <c r="I545" s="115"/>
      <c r="J545" s="112"/>
      <c r="K545" s="112"/>
      <c r="L545" s="112"/>
      <c r="M545" s="112"/>
      <c r="N545" s="112"/>
      <c r="O545" s="112"/>
      <c r="P545" s="112"/>
      <c r="Q545" s="112"/>
      <c r="R545" s="112"/>
      <c r="S545" s="116"/>
      <c r="T545" s="109"/>
      <c r="U545" s="109"/>
      <c r="V545" s="109"/>
      <c r="W545" s="109"/>
      <c r="X545" s="109"/>
      <c r="Y545" s="117"/>
      <c r="Z545" s="118"/>
      <c r="AA545" s="118"/>
      <c r="AB545" s="119"/>
      <c r="AC545" s="119"/>
      <c r="AD545" s="117"/>
      <c r="AE545" s="117"/>
    </row>
    <row r="546" spans="1:31" x14ac:dyDescent="0.2">
      <c r="I546" s="10"/>
    </row>
  </sheetData>
  <autoFilter ref="A4:X4" xr:uid="{00000000-0001-0000-0100-000000000000}">
    <sortState xmlns:xlrd2="http://schemas.microsoft.com/office/spreadsheetml/2017/richdata2" ref="A5:X544">
      <sortCondition ref="D5:D544"/>
      <sortCondition ref="C5:C544"/>
      <sortCondition ref="J5:J544"/>
      <sortCondition ref="H5:H544"/>
    </sortState>
  </autoFilter>
  <dataConsolidate>
    <dataRefs count="2">
      <dataRef ref="D1:D1048576" sheet="Provedbeni program"/>
      <dataRef ref="D2:D541" sheet="Provedbeni program"/>
    </dataRefs>
  </dataConsolidate>
  <mergeCells count="1072">
    <mergeCell ref="AC499:AC544"/>
    <mergeCell ref="AD499:AD544"/>
    <mergeCell ref="AE499:AE544"/>
    <mergeCell ref="S66:U70"/>
    <mergeCell ref="Y66:Y70"/>
    <mergeCell ref="Y501:Y502"/>
    <mergeCell ref="Y506:Y512"/>
    <mergeCell ref="Y514:Y521"/>
    <mergeCell ref="Y523:Y524"/>
    <mergeCell ref="S526:U526"/>
    <mergeCell ref="Y528:Y544"/>
    <mergeCell ref="Z499:Z544"/>
    <mergeCell ref="AA499:AA544"/>
    <mergeCell ref="AB499:AB544"/>
    <mergeCell ref="Z494:Z495"/>
    <mergeCell ref="AA494:AA495"/>
    <mergeCell ref="AB494:AB495"/>
    <mergeCell ref="AC494:AC495"/>
    <mergeCell ref="AD494:AD495"/>
    <mergeCell ref="AE494:AE495"/>
    <mergeCell ref="Z496:Z497"/>
    <mergeCell ref="AA496:AA497"/>
    <mergeCell ref="AB496:AB497"/>
    <mergeCell ref="AC496:AC497"/>
    <mergeCell ref="AD496:AD497"/>
    <mergeCell ref="AE496:AE497"/>
    <mergeCell ref="Z485:Z488"/>
    <mergeCell ref="AA485:AA488"/>
    <mergeCell ref="AB485:AB488"/>
    <mergeCell ref="AC485:AC488"/>
    <mergeCell ref="AD485:AD488"/>
    <mergeCell ref="AE485:AE488"/>
    <mergeCell ref="Y492:Y493"/>
    <mergeCell ref="Z490:Z493"/>
    <mergeCell ref="AA490:AA493"/>
    <mergeCell ref="AB490:AB493"/>
    <mergeCell ref="AC490:AC493"/>
    <mergeCell ref="AD490:AD493"/>
    <mergeCell ref="AE490:AE493"/>
    <mergeCell ref="Z469:Z477"/>
    <mergeCell ref="AA469:AA477"/>
    <mergeCell ref="AB469:AB477"/>
    <mergeCell ref="AC469:AC477"/>
    <mergeCell ref="AD469:AD477"/>
    <mergeCell ref="AE469:AE477"/>
    <mergeCell ref="Y473:Y474"/>
    <mergeCell ref="Z478:Z481"/>
    <mergeCell ref="AA478:AA481"/>
    <mergeCell ref="AB478:AB481"/>
    <mergeCell ref="AC478:AC481"/>
    <mergeCell ref="AD478:AD481"/>
    <mergeCell ref="AE478:AE481"/>
    <mergeCell ref="Z462:Z464"/>
    <mergeCell ref="AA462:AA464"/>
    <mergeCell ref="AB462:AB464"/>
    <mergeCell ref="AC462:AC464"/>
    <mergeCell ref="AD462:AD464"/>
    <mergeCell ref="AE462:AE464"/>
    <mergeCell ref="Z465:Z467"/>
    <mergeCell ref="AA465:AA467"/>
    <mergeCell ref="AB465:AB467"/>
    <mergeCell ref="AC465:AC467"/>
    <mergeCell ref="AD465:AD467"/>
    <mergeCell ref="AE465:AE467"/>
    <mergeCell ref="Z453:Z455"/>
    <mergeCell ref="AA453:AA455"/>
    <mergeCell ref="AB453:AB455"/>
    <mergeCell ref="AC453:AC455"/>
    <mergeCell ref="AD453:AD455"/>
    <mergeCell ref="AE453:AE455"/>
    <mergeCell ref="Z456:Z461"/>
    <mergeCell ref="AA456:AA461"/>
    <mergeCell ref="AB456:AB461"/>
    <mergeCell ref="AC456:AC461"/>
    <mergeCell ref="AD456:AD461"/>
    <mergeCell ref="AE456:AE461"/>
    <mergeCell ref="Z384:Z390"/>
    <mergeCell ref="AA384:AA390"/>
    <mergeCell ref="AB384:AB390"/>
    <mergeCell ref="AC384:AC390"/>
    <mergeCell ref="AD384:AD390"/>
    <mergeCell ref="AE384:AE390"/>
    <mergeCell ref="Y395:Y396"/>
    <mergeCell ref="Y399:Y400"/>
    <mergeCell ref="Z391:Z452"/>
    <mergeCell ref="AA391:AA452"/>
    <mergeCell ref="AB391:AB452"/>
    <mergeCell ref="AC391:AC452"/>
    <mergeCell ref="AD391:AD452"/>
    <mergeCell ref="AE391:AE452"/>
    <mergeCell ref="Z362:Z363"/>
    <mergeCell ref="AA362:AA363"/>
    <mergeCell ref="AB362:AB363"/>
    <mergeCell ref="AC362:AC363"/>
    <mergeCell ref="AD362:AD363"/>
    <mergeCell ref="AE362:AE363"/>
    <mergeCell ref="Z364:Z383"/>
    <mergeCell ref="AA364:AA383"/>
    <mergeCell ref="AB364:AB383"/>
    <mergeCell ref="AC364:AC383"/>
    <mergeCell ref="AD364:AD383"/>
    <mergeCell ref="AE364:AE383"/>
    <mergeCell ref="Y367:Y383"/>
    <mergeCell ref="Y401:Y417"/>
    <mergeCell ref="Y418:Y434"/>
    <mergeCell ref="Y435:Y451"/>
    <mergeCell ref="Z352:Z353"/>
    <mergeCell ref="AA352:AA353"/>
    <mergeCell ref="AB352:AB353"/>
    <mergeCell ref="AC352:AC353"/>
    <mergeCell ref="AD352:AD353"/>
    <mergeCell ref="AE352:AE353"/>
    <mergeCell ref="Z354:Z361"/>
    <mergeCell ref="AA354:AA361"/>
    <mergeCell ref="AB354:AB361"/>
    <mergeCell ref="AC354:AC361"/>
    <mergeCell ref="AD354:AD361"/>
    <mergeCell ref="AE354:AE361"/>
    <mergeCell ref="Z347:Z349"/>
    <mergeCell ref="AA347:AA349"/>
    <mergeCell ref="AB347:AB349"/>
    <mergeCell ref="AC347:AC349"/>
    <mergeCell ref="AD347:AD349"/>
    <mergeCell ref="AE347:AE349"/>
    <mergeCell ref="Z350:Z351"/>
    <mergeCell ref="AA350:AA351"/>
    <mergeCell ref="AB350:AB351"/>
    <mergeCell ref="AC350:AC351"/>
    <mergeCell ref="AD350:AD351"/>
    <mergeCell ref="AE350:AE351"/>
    <mergeCell ref="Y336:Y337"/>
    <mergeCell ref="Z336:Z341"/>
    <mergeCell ref="AA336:AA341"/>
    <mergeCell ref="AB336:AB341"/>
    <mergeCell ref="AC336:AC341"/>
    <mergeCell ref="AD336:AD341"/>
    <mergeCell ref="AE336:AE341"/>
    <mergeCell ref="Z342:Z345"/>
    <mergeCell ref="AA342:AA345"/>
    <mergeCell ref="AB342:AB345"/>
    <mergeCell ref="AC342:AC345"/>
    <mergeCell ref="AD342:AD345"/>
    <mergeCell ref="AE342:AE345"/>
    <mergeCell ref="Z319:Z323"/>
    <mergeCell ref="AA319:AA323"/>
    <mergeCell ref="AB319:AB323"/>
    <mergeCell ref="AC319:AC323"/>
    <mergeCell ref="AD319:AD323"/>
    <mergeCell ref="AE319:AE323"/>
    <mergeCell ref="Y324:Y325"/>
    <mergeCell ref="Z324:Z335"/>
    <mergeCell ref="AA324:AA335"/>
    <mergeCell ref="AB324:AB335"/>
    <mergeCell ref="AC324:AC335"/>
    <mergeCell ref="AD324:AD335"/>
    <mergeCell ref="AE324:AE335"/>
    <mergeCell ref="Z304:Z307"/>
    <mergeCell ref="AA304:AA307"/>
    <mergeCell ref="AB304:AB307"/>
    <mergeCell ref="AC304:AC307"/>
    <mergeCell ref="AD304:AD307"/>
    <mergeCell ref="AE304:AE307"/>
    <mergeCell ref="Y310:Y312"/>
    <mergeCell ref="Z309:Z318"/>
    <mergeCell ref="AA309:AA318"/>
    <mergeCell ref="AB309:AB318"/>
    <mergeCell ref="AC309:AC318"/>
    <mergeCell ref="AD309:AD318"/>
    <mergeCell ref="AE309:AE318"/>
    <mergeCell ref="AB297:AB299"/>
    <mergeCell ref="AC297:AC299"/>
    <mergeCell ref="AD297:AD299"/>
    <mergeCell ref="AE297:AE299"/>
    <mergeCell ref="Z300:Z303"/>
    <mergeCell ref="AA300:AA303"/>
    <mergeCell ref="AB300:AB303"/>
    <mergeCell ref="AC300:AC303"/>
    <mergeCell ref="AD300:AD303"/>
    <mergeCell ref="AE300:AE303"/>
    <mergeCell ref="Z297:Z299"/>
    <mergeCell ref="AA297:AA299"/>
    <mergeCell ref="Z258:Z267"/>
    <mergeCell ref="AA258:AA267"/>
    <mergeCell ref="AB258:AB267"/>
    <mergeCell ref="AC258:AC267"/>
    <mergeCell ref="AD258:AD267"/>
    <mergeCell ref="AE258:AE267"/>
    <mergeCell ref="V10:X10"/>
    <mergeCell ref="S269:U270"/>
    <mergeCell ref="Y269:Y270"/>
    <mergeCell ref="Z271:Z296"/>
    <mergeCell ref="AA271:AA296"/>
    <mergeCell ref="AB271:AB296"/>
    <mergeCell ref="AC271:AC296"/>
    <mergeCell ref="AD271:AD296"/>
    <mergeCell ref="AE271:AE296"/>
    <mergeCell ref="C259:C267"/>
    <mergeCell ref="O258:O267"/>
    <mergeCell ref="P258:P267"/>
    <mergeCell ref="S273:X276"/>
    <mergeCell ref="S278:X279"/>
    <mergeCell ref="S288:X288"/>
    <mergeCell ref="F43:F46"/>
    <mergeCell ref="G43:G46"/>
    <mergeCell ref="C100:C114"/>
    <mergeCell ref="C92:C98"/>
    <mergeCell ref="C72:C73"/>
    <mergeCell ref="C76:C78"/>
    <mergeCell ref="C79:C90"/>
    <mergeCell ref="C58:C71"/>
    <mergeCell ref="C47:C48"/>
    <mergeCell ref="C49:C52"/>
    <mergeCell ref="C53:C55"/>
    <mergeCell ref="A1:AE1"/>
    <mergeCell ref="T2:AE2"/>
    <mergeCell ref="Y3:AE3"/>
    <mergeCell ref="C2:P2"/>
    <mergeCell ref="M39:M40"/>
    <mergeCell ref="N39:N40"/>
    <mergeCell ref="O39:O40"/>
    <mergeCell ref="F39:F40"/>
    <mergeCell ref="G39:G40"/>
    <mergeCell ref="K39:K40"/>
    <mergeCell ref="L39:L40"/>
    <mergeCell ref="N14:N16"/>
    <mergeCell ref="O14:O16"/>
    <mergeCell ref="Q18:Q21"/>
    <mergeCell ref="R18:R21"/>
    <mergeCell ref="P30:P31"/>
    <mergeCell ref="E18:E38"/>
    <mergeCell ref="F18:F38"/>
    <mergeCell ref="G18:G38"/>
    <mergeCell ref="K18:K38"/>
    <mergeCell ref="L18:L38"/>
    <mergeCell ref="M18:M38"/>
    <mergeCell ref="N18:N38"/>
    <mergeCell ref="O18:O38"/>
    <mergeCell ref="F14:F16"/>
    <mergeCell ref="K14:K16"/>
    <mergeCell ref="L14:L16"/>
    <mergeCell ref="M14:M16"/>
    <mergeCell ref="J33:J38"/>
    <mergeCell ref="G14:G16"/>
    <mergeCell ref="C34:C35"/>
    <mergeCell ref="C36:C38"/>
    <mergeCell ref="J528:J544"/>
    <mergeCell ref="J520:J522"/>
    <mergeCell ref="J525:J526"/>
    <mergeCell ref="J501:J502"/>
    <mergeCell ref="J503:J504"/>
    <mergeCell ref="J505:J506"/>
    <mergeCell ref="J513:J519"/>
    <mergeCell ref="J490:J491"/>
    <mergeCell ref="J492:J493"/>
    <mergeCell ref="J471:J477"/>
    <mergeCell ref="J462:J463"/>
    <mergeCell ref="J465:J467"/>
    <mergeCell ref="J401:J451"/>
    <mergeCell ref="J453:J454"/>
    <mergeCell ref="J456:J461"/>
    <mergeCell ref="J30:J32"/>
    <mergeCell ref="J14:J16"/>
    <mergeCell ref="J43:J46"/>
    <mergeCell ref="J47:J57"/>
    <mergeCell ref="J92:J98"/>
    <mergeCell ref="J18:J20"/>
    <mergeCell ref="J21:J29"/>
    <mergeCell ref="J317:J318"/>
    <mergeCell ref="J320:J321"/>
    <mergeCell ref="J322:J323"/>
    <mergeCell ref="J309:J312"/>
    <mergeCell ref="J314:J316"/>
    <mergeCell ref="J389:J390"/>
    <mergeCell ref="J479:J481"/>
    <mergeCell ref="A499:A544"/>
    <mergeCell ref="E14:E16"/>
    <mergeCell ref="C18:C21"/>
    <mergeCell ref="E39:E40"/>
    <mergeCell ref="A494:A498"/>
    <mergeCell ref="A469:A488"/>
    <mergeCell ref="A489:A493"/>
    <mergeCell ref="A300:A308"/>
    <mergeCell ref="A229:A267"/>
    <mergeCell ref="A100:A228"/>
    <mergeCell ref="A58:A99"/>
    <mergeCell ref="A41:A57"/>
    <mergeCell ref="A14:A38"/>
    <mergeCell ref="A39:A40"/>
    <mergeCell ref="B499:B544"/>
    <mergeCell ref="B494:B498"/>
    <mergeCell ref="B469:B488"/>
    <mergeCell ref="B489:B493"/>
    <mergeCell ref="B453:B468"/>
    <mergeCell ref="B364:B452"/>
    <mergeCell ref="A309:A468"/>
    <mergeCell ref="B352:B363"/>
    <mergeCell ref="B342:B351"/>
    <mergeCell ref="B309:B341"/>
    <mergeCell ref="B300:B308"/>
    <mergeCell ref="B229:B267"/>
    <mergeCell ref="B100:B228"/>
    <mergeCell ref="B58:B99"/>
    <mergeCell ref="B41:B57"/>
    <mergeCell ref="B14:B38"/>
    <mergeCell ref="B39:B40"/>
    <mergeCell ref="C528:C544"/>
    <mergeCell ref="C520:C522"/>
    <mergeCell ref="C525:C526"/>
    <mergeCell ref="C505:C506"/>
    <mergeCell ref="C513:C519"/>
    <mergeCell ref="C490:C491"/>
    <mergeCell ref="C501:C502"/>
    <mergeCell ref="C503:C504"/>
    <mergeCell ref="C486:C488"/>
    <mergeCell ref="C465:C467"/>
    <mergeCell ref="C469:C470"/>
    <mergeCell ref="C471:C477"/>
    <mergeCell ref="C401:C451"/>
    <mergeCell ref="C453:C454"/>
    <mergeCell ref="C456:C461"/>
    <mergeCell ref="C398:C399"/>
    <mergeCell ref="C367:C383"/>
    <mergeCell ref="C385:C388"/>
    <mergeCell ref="C392:C393"/>
    <mergeCell ref="C479:C481"/>
    <mergeCell ref="C365:C366"/>
    <mergeCell ref="C334:C335"/>
    <mergeCell ref="C337:C339"/>
    <mergeCell ref="C342:C343"/>
    <mergeCell ref="C355:C358"/>
    <mergeCell ref="C322:C323"/>
    <mergeCell ref="C326:C333"/>
    <mergeCell ref="C310:C312"/>
    <mergeCell ref="C315:C316"/>
    <mergeCell ref="C317:C318"/>
    <mergeCell ref="C320:C321"/>
    <mergeCell ref="C292:C293"/>
    <mergeCell ref="C300:C303"/>
    <mergeCell ref="C306:C307"/>
    <mergeCell ref="C279:C282"/>
    <mergeCell ref="C283:C290"/>
    <mergeCell ref="C269:C270"/>
    <mergeCell ref="C271:C273"/>
    <mergeCell ref="C274:C276"/>
    <mergeCell ref="C43:C46"/>
    <mergeCell ref="C23:C27"/>
    <mergeCell ref="C30:C32"/>
    <mergeCell ref="C14:C16"/>
    <mergeCell ref="C230:C250"/>
    <mergeCell ref="C252:C257"/>
    <mergeCell ref="C210:C213"/>
    <mergeCell ref="C216:C226"/>
    <mergeCell ref="C200:C201"/>
    <mergeCell ref="C203:C204"/>
    <mergeCell ref="C205:C207"/>
    <mergeCell ref="C208:C209"/>
    <mergeCell ref="C188:C191"/>
    <mergeCell ref="C192:C197"/>
    <mergeCell ref="C176:C177"/>
    <mergeCell ref="C178:C187"/>
    <mergeCell ref="C161:C175"/>
    <mergeCell ref="C120:C151"/>
    <mergeCell ref="C154:C160"/>
    <mergeCell ref="C116:C117"/>
    <mergeCell ref="C118:C119"/>
    <mergeCell ref="D18:D38"/>
    <mergeCell ref="D14:D16"/>
    <mergeCell ref="D152:D213"/>
    <mergeCell ref="D100:D151"/>
    <mergeCell ref="D58:D98"/>
    <mergeCell ref="D47:D57"/>
    <mergeCell ref="D39:D40"/>
    <mergeCell ref="D43:D46"/>
    <mergeCell ref="D271:D296"/>
    <mergeCell ref="D258:D267"/>
    <mergeCell ref="D229:D257"/>
    <mergeCell ref="D214:D228"/>
    <mergeCell ref="D319:D323"/>
    <mergeCell ref="D309:D318"/>
    <mergeCell ref="D297:D299"/>
    <mergeCell ref="D300:D303"/>
    <mergeCell ref="D304:D307"/>
    <mergeCell ref="D342:D345"/>
    <mergeCell ref="D347:D349"/>
    <mergeCell ref="D350:D351"/>
    <mergeCell ref="D324:D335"/>
    <mergeCell ref="D336:D341"/>
    <mergeCell ref="Q30:Q31"/>
    <mergeCell ref="R30:R31"/>
    <mergeCell ref="P14:P16"/>
    <mergeCell ref="Q14:Q16"/>
    <mergeCell ref="R14:R16"/>
    <mergeCell ref="D499:D544"/>
    <mergeCell ref="D490:D493"/>
    <mergeCell ref="D494:D495"/>
    <mergeCell ref="D496:D497"/>
    <mergeCell ref="D469:D477"/>
    <mergeCell ref="D478:D481"/>
    <mergeCell ref="D485:D488"/>
    <mergeCell ref="D384:D390"/>
    <mergeCell ref="D364:D383"/>
    <mergeCell ref="D362:D363"/>
    <mergeCell ref="D352:D353"/>
    <mergeCell ref="D354:D361"/>
    <mergeCell ref="D462:D464"/>
    <mergeCell ref="D465:D467"/>
    <mergeCell ref="D391:D452"/>
    <mergeCell ref="D453:D455"/>
    <mergeCell ref="D456:D461"/>
    <mergeCell ref="E43:E46"/>
    <mergeCell ref="E47:E57"/>
    <mergeCell ref="F47:F57"/>
    <mergeCell ref="G47:G57"/>
    <mergeCell ref="K47:K57"/>
    <mergeCell ref="L47:L57"/>
    <mergeCell ref="M47:M57"/>
    <mergeCell ref="P47:P57"/>
    <mergeCell ref="Q47:Q57"/>
    <mergeCell ref="R47:R57"/>
    <mergeCell ref="R43:R46"/>
    <mergeCell ref="K43:K46"/>
    <mergeCell ref="L43:L46"/>
    <mergeCell ref="M43:M46"/>
    <mergeCell ref="N43:N46"/>
    <mergeCell ref="O43:O46"/>
    <mergeCell ref="N47:N57"/>
    <mergeCell ref="O47:O57"/>
    <mergeCell ref="Q58:Q98"/>
    <mergeCell ref="R58:R98"/>
    <mergeCell ref="E58:E98"/>
    <mergeCell ref="F58:F98"/>
    <mergeCell ref="G58:G98"/>
    <mergeCell ref="K58:K98"/>
    <mergeCell ref="L58:L98"/>
    <mergeCell ref="M58:M98"/>
    <mergeCell ref="N58:N98"/>
    <mergeCell ref="O58:O98"/>
    <mergeCell ref="P58:P98"/>
    <mergeCell ref="J72:J73"/>
    <mergeCell ref="J74:J75"/>
    <mergeCell ref="J76:J90"/>
    <mergeCell ref="J58:J71"/>
    <mergeCell ref="P100:P151"/>
    <mergeCell ref="Q100:Q151"/>
    <mergeCell ref="R100:R151"/>
    <mergeCell ref="E100:E151"/>
    <mergeCell ref="F100:F151"/>
    <mergeCell ref="G100:G151"/>
    <mergeCell ref="J116:J151"/>
    <mergeCell ref="K100:K151"/>
    <mergeCell ref="L100:L151"/>
    <mergeCell ref="M100:M151"/>
    <mergeCell ref="N100:N151"/>
    <mergeCell ref="O100:O151"/>
    <mergeCell ref="J100:J114"/>
    <mergeCell ref="Q152:Q213"/>
    <mergeCell ref="R152:R213"/>
    <mergeCell ref="S190:X190"/>
    <mergeCell ref="S192:X205"/>
    <mergeCell ref="S207:X208"/>
    <mergeCell ref="S210:X210"/>
    <mergeCell ref="S212:X213"/>
    <mergeCell ref="E152:E213"/>
    <mergeCell ref="F152:F213"/>
    <mergeCell ref="G152:G213"/>
    <mergeCell ref="K152:K213"/>
    <mergeCell ref="L152:L213"/>
    <mergeCell ref="M152:M213"/>
    <mergeCell ref="N152:N213"/>
    <mergeCell ref="O152:O213"/>
    <mergeCell ref="P152:P213"/>
    <mergeCell ref="J154:J213"/>
    <mergeCell ref="S108:U108"/>
    <mergeCell ref="S128:X129"/>
    <mergeCell ref="R214:R228"/>
    <mergeCell ref="P214:P228"/>
    <mergeCell ref="E229:E257"/>
    <mergeCell ref="F229:F257"/>
    <mergeCell ref="G229:G257"/>
    <mergeCell ref="J230:J257"/>
    <mergeCell ref="K229:K257"/>
    <mergeCell ref="L229:L257"/>
    <mergeCell ref="M229:M257"/>
    <mergeCell ref="N229:N257"/>
    <mergeCell ref="O229:O257"/>
    <mergeCell ref="P229:P244"/>
    <mergeCell ref="E214:E228"/>
    <mergeCell ref="F214:F228"/>
    <mergeCell ref="G214:G228"/>
    <mergeCell ref="K214:K228"/>
    <mergeCell ref="L214:L228"/>
    <mergeCell ref="M214:M228"/>
    <mergeCell ref="N214:N228"/>
    <mergeCell ref="O214:O228"/>
    <mergeCell ref="Q214:Q228"/>
    <mergeCell ref="J216:J228"/>
    <mergeCell ref="P245:P257"/>
    <mergeCell ref="Q229:Q257"/>
    <mergeCell ref="R229:R257"/>
    <mergeCell ref="R297:R299"/>
    <mergeCell ref="Q258:Q267"/>
    <mergeCell ref="R258:R267"/>
    <mergeCell ref="S252:U252"/>
    <mergeCell ref="J269:J270"/>
    <mergeCell ref="J258:J267"/>
    <mergeCell ref="E268:E270"/>
    <mergeCell ref="F268:F270"/>
    <mergeCell ref="G268:G270"/>
    <mergeCell ref="K268:K270"/>
    <mergeCell ref="L268:L270"/>
    <mergeCell ref="M268:M270"/>
    <mergeCell ref="N268:N270"/>
    <mergeCell ref="E258:E267"/>
    <mergeCell ref="F258:F267"/>
    <mergeCell ref="G258:G267"/>
    <mergeCell ref="K258:K267"/>
    <mergeCell ref="L258:L267"/>
    <mergeCell ref="M258:M267"/>
    <mergeCell ref="N258:N267"/>
    <mergeCell ref="O268:O270"/>
    <mergeCell ref="P268:P270"/>
    <mergeCell ref="N271:N296"/>
    <mergeCell ref="O271:O296"/>
    <mergeCell ref="P271:P296"/>
    <mergeCell ref="J279:J293"/>
    <mergeCell ref="J271:J273"/>
    <mergeCell ref="J274:J276"/>
    <mergeCell ref="J294:J296"/>
    <mergeCell ref="J297:J298"/>
    <mergeCell ref="E297:E299"/>
    <mergeCell ref="F297:F299"/>
    <mergeCell ref="K297:K299"/>
    <mergeCell ref="L297:L299"/>
    <mergeCell ref="M297:M299"/>
    <mergeCell ref="N297:N299"/>
    <mergeCell ref="O297:O299"/>
    <mergeCell ref="Q297:Q299"/>
    <mergeCell ref="E304:E307"/>
    <mergeCell ref="F304:F307"/>
    <mergeCell ref="G304:G307"/>
    <mergeCell ref="J304:J307"/>
    <mergeCell ref="K304:K307"/>
    <mergeCell ref="L304:L307"/>
    <mergeCell ref="M304:M307"/>
    <mergeCell ref="N304:N307"/>
    <mergeCell ref="O304:O307"/>
    <mergeCell ref="P304:P307"/>
    <mergeCell ref="Q304:Q307"/>
    <mergeCell ref="R304:R307"/>
    <mergeCell ref="E300:E303"/>
    <mergeCell ref="F300:F303"/>
    <mergeCell ref="G300:G303"/>
    <mergeCell ref="K300:K303"/>
    <mergeCell ref="L300:L303"/>
    <mergeCell ref="M300:M303"/>
    <mergeCell ref="N300:N303"/>
    <mergeCell ref="O300:O303"/>
    <mergeCell ref="P300:P303"/>
    <mergeCell ref="J300:J303"/>
    <mergeCell ref="E319:E323"/>
    <mergeCell ref="F319:F323"/>
    <mergeCell ref="G319:G323"/>
    <mergeCell ref="K319:K323"/>
    <mergeCell ref="L319:L323"/>
    <mergeCell ref="M319:M323"/>
    <mergeCell ref="P309:P314"/>
    <mergeCell ref="Q309:Q314"/>
    <mergeCell ref="E309:E318"/>
    <mergeCell ref="F309:F318"/>
    <mergeCell ref="G309:G318"/>
    <mergeCell ref="K309:K318"/>
    <mergeCell ref="L309:L318"/>
    <mergeCell ref="M309:M318"/>
    <mergeCell ref="N309:N318"/>
    <mergeCell ref="O309:O318"/>
    <mergeCell ref="N319:N323"/>
    <mergeCell ref="O319:O323"/>
    <mergeCell ref="P319:P323"/>
    <mergeCell ref="L347:L349"/>
    <mergeCell ref="M347:M349"/>
    <mergeCell ref="N347:N349"/>
    <mergeCell ref="E324:E335"/>
    <mergeCell ref="F324:F335"/>
    <mergeCell ref="G324:G335"/>
    <mergeCell ref="K324:K335"/>
    <mergeCell ref="L324:L335"/>
    <mergeCell ref="M324:M335"/>
    <mergeCell ref="N324:N335"/>
    <mergeCell ref="O324:O335"/>
    <mergeCell ref="P324:P335"/>
    <mergeCell ref="J326:J333"/>
    <mergeCell ref="J334:J335"/>
    <mergeCell ref="Q319:Q323"/>
    <mergeCell ref="R319:R323"/>
    <mergeCell ref="S336:X337"/>
    <mergeCell ref="S339:X339"/>
    <mergeCell ref="E336:E341"/>
    <mergeCell ref="F336:F341"/>
    <mergeCell ref="G336:G341"/>
    <mergeCell ref="K336:K341"/>
    <mergeCell ref="L336:L341"/>
    <mergeCell ref="M336:M341"/>
    <mergeCell ref="N336:N341"/>
    <mergeCell ref="O336:O341"/>
    <mergeCell ref="P336:P341"/>
    <mergeCell ref="J336:J339"/>
    <mergeCell ref="J340:J341"/>
    <mergeCell ref="Q336:Q341"/>
    <mergeCell ref="R336:R341"/>
    <mergeCell ref="Q324:Q335"/>
    <mergeCell ref="G352:G353"/>
    <mergeCell ref="K352:K353"/>
    <mergeCell ref="L352:L353"/>
    <mergeCell ref="M352:M353"/>
    <mergeCell ref="N352:N353"/>
    <mergeCell ref="O352:O353"/>
    <mergeCell ref="P352:P353"/>
    <mergeCell ref="J355:J358"/>
    <mergeCell ref="J360:J361"/>
    <mergeCell ref="E342:E345"/>
    <mergeCell ref="F342:F345"/>
    <mergeCell ref="G342:G345"/>
    <mergeCell ref="K342:K345"/>
    <mergeCell ref="L342:L345"/>
    <mergeCell ref="M342:M345"/>
    <mergeCell ref="N342:N345"/>
    <mergeCell ref="O342:O345"/>
    <mergeCell ref="P342:P345"/>
    <mergeCell ref="J342:J343"/>
    <mergeCell ref="E350:E351"/>
    <mergeCell ref="F350:F351"/>
    <mergeCell ref="G350:G351"/>
    <mergeCell ref="K350:K351"/>
    <mergeCell ref="L350:L351"/>
    <mergeCell ref="M350:M351"/>
    <mergeCell ref="N350:N351"/>
    <mergeCell ref="O350:O351"/>
    <mergeCell ref="P350:P351"/>
    <mergeCell ref="E347:E349"/>
    <mergeCell ref="F347:F349"/>
    <mergeCell ref="G347:G349"/>
    <mergeCell ref="K347:K349"/>
    <mergeCell ref="O384:O390"/>
    <mergeCell ref="N384:N390"/>
    <mergeCell ref="M384:M390"/>
    <mergeCell ref="L384:L390"/>
    <mergeCell ref="K384:K390"/>
    <mergeCell ref="J384:J388"/>
    <mergeCell ref="G384:G390"/>
    <mergeCell ref="F384:F390"/>
    <mergeCell ref="E384:E390"/>
    <mergeCell ref="P384:P390"/>
    <mergeCell ref="Q384:Q390"/>
    <mergeCell ref="R384:R390"/>
    <mergeCell ref="Q362:Q363"/>
    <mergeCell ref="R362:R363"/>
    <mergeCell ref="G364:G383"/>
    <mergeCell ref="F364:F383"/>
    <mergeCell ref="E364:E383"/>
    <mergeCell ref="R364:R383"/>
    <mergeCell ref="Q364:Q383"/>
    <mergeCell ref="P364:P383"/>
    <mergeCell ref="O364:O383"/>
    <mergeCell ref="N364:N383"/>
    <mergeCell ref="M364:M383"/>
    <mergeCell ref="L364:L383"/>
    <mergeCell ref="K364:K383"/>
    <mergeCell ref="E362:E363"/>
    <mergeCell ref="F362:F363"/>
    <mergeCell ref="G362:G363"/>
    <mergeCell ref="K362:K363"/>
    <mergeCell ref="L362:L363"/>
    <mergeCell ref="M362:M363"/>
    <mergeCell ref="N362:N363"/>
    <mergeCell ref="G391:G452"/>
    <mergeCell ref="F391:F452"/>
    <mergeCell ref="E391:E452"/>
    <mergeCell ref="K391:K452"/>
    <mergeCell ref="L391:L452"/>
    <mergeCell ref="M391:M452"/>
    <mergeCell ref="N391:N452"/>
    <mergeCell ref="O391:O452"/>
    <mergeCell ref="P391:P452"/>
    <mergeCell ref="Q391:Q452"/>
    <mergeCell ref="R391:R452"/>
    <mergeCell ref="J392:J394"/>
    <mergeCell ref="J395:J400"/>
    <mergeCell ref="S401:S417"/>
    <mergeCell ref="T401:T417"/>
    <mergeCell ref="U401:U417"/>
    <mergeCell ref="V401:V417"/>
    <mergeCell ref="S418:S434"/>
    <mergeCell ref="T418:T434"/>
    <mergeCell ref="U418:U434"/>
    <mergeCell ref="V418:V434"/>
    <mergeCell ref="S435:S451"/>
    <mergeCell ref="T435:T451"/>
    <mergeCell ref="U435:U451"/>
    <mergeCell ref="V435:V451"/>
    <mergeCell ref="S395:X396"/>
    <mergeCell ref="S399:X400"/>
    <mergeCell ref="G453:G455"/>
    <mergeCell ref="F453:F455"/>
    <mergeCell ref="E453:E455"/>
    <mergeCell ref="P453:P455"/>
    <mergeCell ref="O453:O455"/>
    <mergeCell ref="N453:N455"/>
    <mergeCell ref="M453:M455"/>
    <mergeCell ref="L453:L455"/>
    <mergeCell ref="K453:K455"/>
    <mergeCell ref="Q453:Q455"/>
    <mergeCell ref="R453:R455"/>
    <mergeCell ref="S453:X453"/>
    <mergeCell ref="S464:X464"/>
    <mergeCell ref="J469:J470"/>
    <mergeCell ref="E456:E461"/>
    <mergeCell ref="F456:F461"/>
    <mergeCell ref="G456:G461"/>
    <mergeCell ref="M456:M461"/>
    <mergeCell ref="L456:L461"/>
    <mergeCell ref="K456:K461"/>
    <mergeCell ref="R456:R461"/>
    <mergeCell ref="Q456:Q461"/>
    <mergeCell ref="P456:P461"/>
    <mergeCell ref="O456:O461"/>
    <mergeCell ref="N456:N461"/>
    <mergeCell ref="E462:E464"/>
    <mergeCell ref="F462:F464"/>
    <mergeCell ref="G462:G464"/>
    <mergeCell ref="K462:K464"/>
    <mergeCell ref="L462:L464"/>
    <mergeCell ref="M462:M464"/>
    <mergeCell ref="N462:N464"/>
    <mergeCell ref="O462:O464"/>
    <mergeCell ref="P462:P464"/>
    <mergeCell ref="Q462:Q464"/>
    <mergeCell ref="R462:R464"/>
    <mergeCell ref="S465:X465"/>
    <mergeCell ref="S467:X467"/>
    <mergeCell ref="S473:X474"/>
    <mergeCell ref="F465:F467"/>
    <mergeCell ref="E465:E467"/>
    <mergeCell ref="R465:R467"/>
    <mergeCell ref="Q465:Q467"/>
    <mergeCell ref="P465:P467"/>
    <mergeCell ref="O465:O467"/>
    <mergeCell ref="N465:N467"/>
    <mergeCell ref="M465:M467"/>
    <mergeCell ref="L465:L467"/>
    <mergeCell ref="K465:K467"/>
    <mergeCell ref="G465:G467"/>
    <mergeCell ref="L469:L477"/>
    <mergeCell ref="K469:K477"/>
    <mergeCell ref="G469:G477"/>
    <mergeCell ref="F469:F477"/>
    <mergeCell ref="E469:E477"/>
    <mergeCell ref="R469:R477"/>
    <mergeCell ref="Q469:Q477"/>
    <mergeCell ref="P469:P477"/>
    <mergeCell ref="E478:E481"/>
    <mergeCell ref="F478:F481"/>
    <mergeCell ref="G478:G481"/>
    <mergeCell ref="K478:K481"/>
    <mergeCell ref="L478:L481"/>
    <mergeCell ref="M478:M481"/>
    <mergeCell ref="N478:N481"/>
    <mergeCell ref="O478:O481"/>
    <mergeCell ref="P478:P481"/>
    <mergeCell ref="Q478:Q481"/>
    <mergeCell ref="R478:R481"/>
    <mergeCell ref="O469:O477"/>
    <mergeCell ref="N469:N477"/>
    <mergeCell ref="M469:M477"/>
    <mergeCell ref="Q485:Q488"/>
    <mergeCell ref="R485:R488"/>
    <mergeCell ref="R490:R493"/>
    <mergeCell ref="J486:J488"/>
    <mergeCell ref="E485:E488"/>
    <mergeCell ref="F485:F488"/>
    <mergeCell ref="G485:G488"/>
    <mergeCell ref="K485:K488"/>
    <mergeCell ref="L485:L488"/>
    <mergeCell ref="M485:M488"/>
    <mergeCell ref="N485:N488"/>
    <mergeCell ref="O485:O488"/>
    <mergeCell ref="E490:E493"/>
    <mergeCell ref="F490:F493"/>
    <mergeCell ref="G490:G493"/>
    <mergeCell ref="K490:K493"/>
    <mergeCell ref="L490:L493"/>
    <mergeCell ref="M490:M493"/>
    <mergeCell ref="N490:N493"/>
    <mergeCell ref="O490:O493"/>
    <mergeCell ref="P490:P493"/>
    <mergeCell ref="C494:C495"/>
    <mergeCell ref="K494:K495"/>
    <mergeCell ref="L494:L495"/>
    <mergeCell ref="M494:M495"/>
    <mergeCell ref="N494:N495"/>
    <mergeCell ref="O494:O495"/>
    <mergeCell ref="R494:R495"/>
    <mergeCell ref="Q494:Q495"/>
    <mergeCell ref="G496:G497"/>
    <mergeCell ref="F496:F497"/>
    <mergeCell ref="E496:E497"/>
    <mergeCell ref="R496:R497"/>
    <mergeCell ref="Q496:Q497"/>
    <mergeCell ref="O496:O497"/>
    <mergeCell ref="N496:N497"/>
    <mergeCell ref="M496:M497"/>
    <mergeCell ref="L496:L497"/>
    <mergeCell ref="K496:K497"/>
    <mergeCell ref="J494:J495"/>
    <mergeCell ref="E494:E495"/>
    <mergeCell ref="F494:F495"/>
    <mergeCell ref="G494:G495"/>
    <mergeCell ref="S501:X502"/>
    <mergeCell ref="P506:P521"/>
    <mergeCell ref="S506:X512"/>
    <mergeCell ref="Q32:Q38"/>
    <mergeCell ref="P32:P33"/>
    <mergeCell ref="P523:P526"/>
    <mergeCell ref="S514:X521"/>
    <mergeCell ref="S523:X524"/>
    <mergeCell ref="S499:X499"/>
    <mergeCell ref="S152:X152"/>
    <mergeCell ref="S160:X161"/>
    <mergeCell ref="S167:X167"/>
    <mergeCell ref="S173:X177"/>
    <mergeCell ref="S181:X181"/>
    <mergeCell ref="X214:X215"/>
    <mergeCell ref="S221:X228"/>
    <mergeCell ref="P347:P349"/>
    <mergeCell ref="Q352:Q353"/>
    <mergeCell ref="S492:X493"/>
    <mergeCell ref="Q490:Q493"/>
    <mergeCell ref="P362:P363"/>
    <mergeCell ref="R352:R353"/>
    <mergeCell ref="P354:P361"/>
    <mergeCell ref="Q354:Q361"/>
    <mergeCell ref="R354:R361"/>
    <mergeCell ref="Q342:Q345"/>
    <mergeCell ref="R342:R345"/>
    <mergeCell ref="Q347:Q349"/>
    <mergeCell ref="R347:R349"/>
    <mergeCell ref="Q350:Q351"/>
    <mergeCell ref="R350:R351"/>
    <mergeCell ref="R324:R335"/>
    <mergeCell ref="E499:E544"/>
    <mergeCell ref="F499:F544"/>
    <mergeCell ref="G499:G544"/>
    <mergeCell ref="K499:K544"/>
    <mergeCell ref="L499:L544"/>
    <mergeCell ref="S16:X16"/>
    <mergeCell ref="M499:M544"/>
    <mergeCell ref="N499:N544"/>
    <mergeCell ref="S354:X354"/>
    <mergeCell ref="S349:X349"/>
    <mergeCell ref="S321:X321"/>
    <mergeCell ref="S319:X319"/>
    <mergeCell ref="P317:Q318"/>
    <mergeCell ref="S101:X101"/>
    <mergeCell ref="S105:X105"/>
    <mergeCell ref="S112:X112"/>
    <mergeCell ref="S114:X114"/>
    <mergeCell ref="S117:X118"/>
    <mergeCell ref="S384:X384"/>
    <mergeCell ref="S393:X393"/>
    <mergeCell ref="O499:O544"/>
    <mergeCell ref="V525:X525"/>
    <mergeCell ref="P528:P544"/>
    <mergeCell ref="S528:S544"/>
    <mergeCell ref="T528:T544"/>
    <mergeCell ref="U528:U544"/>
    <mergeCell ref="V528:V544"/>
    <mergeCell ref="W528:W544"/>
    <mergeCell ref="X528:X544"/>
    <mergeCell ref="R499:R544"/>
    <mergeCell ref="Q499:Q544"/>
    <mergeCell ref="P499:P502"/>
    <mergeCell ref="V367:V383"/>
    <mergeCell ref="W367:W383"/>
    <mergeCell ref="X367:X383"/>
    <mergeCell ref="S244:X244"/>
    <mergeCell ref="S256:X256"/>
    <mergeCell ref="S258:X258"/>
    <mergeCell ref="R309:R318"/>
    <mergeCell ref="Q300:Q303"/>
    <mergeCell ref="R300:R303"/>
    <mergeCell ref="A2:B2"/>
    <mergeCell ref="Q2:S2"/>
    <mergeCell ref="P3:X3"/>
    <mergeCell ref="A3:O3"/>
    <mergeCell ref="V29:X29"/>
    <mergeCell ref="P45:P46"/>
    <mergeCell ref="Q45:Q46"/>
    <mergeCell ref="P34:P38"/>
    <mergeCell ref="R32:R38"/>
    <mergeCell ref="O362:O363"/>
    <mergeCell ref="J367:J383"/>
    <mergeCell ref="J365:J366"/>
    <mergeCell ref="O347:O349"/>
    <mergeCell ref="E354:E361"/>
    <mergeCell ref="F354:F361"/>
    <mergeCell ref="G354:G361"/>
    <mergeCell ref="K354:K361"/>
    <mergeCell ref="L354:L361"/>
    <mergeCell ref="M354:M361"/>
    <mergeCell ref="N354:N361"/>
    <mergeCell ref="O354:O361"/>
    <mergeCell ref="E352:E353"/>
    <mergeCell ref="F352:F353"/>
    <mergeCell ref="S19:X20"/>
    <mergeCell ref="S27:X27"/>
    <mergeCell ref="S25:X25"/>
    <mergeCell ref="S34:X38"/>
    <mergeCell ref="S46:X46"/>
    <mergeCell ref="S76:X79"/>
    <mergeCell ref="S81:X81"/>
    <mergeCell ref="Y117:Y118"/>
    <mergeCell ref="Y128:Y129"/>
    <mergeCell ref="Y273:Y276"/>
    <mergeCell ref="Y278:Y279"/>
    <mergeCell ref="S293:U293"/>
    <mergeCell ref="S297:U298"/>
    <mergeCell ref="Y297:Y298"/>
    <mergeCell ref="S342:U342"/>
    <mergeCell ref="S457:U457"/>
    <mergeCell ref="W401:W417"/>
    <mergeCell ref="X401:X417"/>
    <mergeCell ref="W418:W434"/>
    <mergeCell ref="X418:X434"/>
    <mergeCell ref="W435:W451"/>
    <mergeCell ref="X435:X451"/>
    <mergeCell ref="Y160:Y161"/>
    <mergeCell ref="S291:X291"/>
    <mergeCell ref="S295:X295"/>
    <mergeCell ref="S301:X301"/>
    <mergeCell ref="S310:X312"/>
    <mergeCell ref="S314:X314"/>
    <mergeCell ref="S316:X316"/>
    <mergeCell ref="S324:X325"/>
    <mergeCell ref="S335:X335"/>
    <mergeCell ref="S214:S215"/>
    <mergeCell ref="AE58:AE98"/>
    <mergeCell ref="AD58:AD98"/>
    <mergeCell ref="AC58:AC98"/>
    <mergeCell ref="AB58:AB98"/>
    <mergeCell ref="AA58:AA98"/>
    <mergeCell ref="Z58:Z98"/>
    <mergeCell ref="AD152:AD213"/>
    <mergeCell ref="AC152:AC213"/>
    <mergeCell ref="AB152:AB213"/>
    <mergeCell ref="AA152:AA213"/>
    <mergeCell ref="Z43:Z46"/>
    <mergeCell ref="AA43:AA46"/>
    <mergeCell ref="AB43:AB46"/>
    <mergeCell ref="Y186:Y188"/>
    <mergeCell ref="Z152:Z213"/>
    <mergeCell ref="AE100:AE151"/>
    <mergeCell ref="S490:X490"/>
    <mergeCell ref="S183:X184"/>
    <mergeCell ref="S186:X188"/>
    <mergeCell ref="S58:X59"/>
    <mergeCell ref="S62:X63"/>
    <mergeCell ref="S484:X484"/>
    <mergeCell ref="S126:U126"/>
    <mergeCell ref="S138:U138"/>
    <mergeCell ref="S158:U158"/>
    <mergeCell ref="T214:T215"/>
    <mergeCell ref="U214:U215"/>
    <mergeCell ref="V214:V215"/>
    <mergeCell ref="W214:W215"/>
    <mergeCell ref="S367:S383"/>
    <mergeCell ref="T367:T383"/>
    <mergeCell ref="U367:U383"/>
    <mergeCell ref="AE47:AE57"/>
    <mergeCell ref="Y192:Y205"/>
    <mergeCell ref="Y207:Y208"/>
    <mergeCell ref="Y212:Y213"/>
    <mergeCell ref="AB14:AB16"/>
    <mergeCell ref="AC14:AC16"/>
    <mergeCell ref="AD14:AD16"/>
    <mergeCell ref="AE14:AE16"/>
    <mergeCell ref="AC43:AC46"/>
    <mergeCell ref="AD43:AD46"/>
    <mergeCell ref="AE43:AE46"/>
    <mergeCell ref="Y58:Y59"/>
    <mergeCell ref="Y62:Y63"/>
    <mergeCell ref="Y76:Y79"/>
    <mergeCell ref="Y89:Y90"/>
    <mergeCell ref="Y94:Y98"/>
    <mergeCell ref="AE214:AE228"/>
    <mergeCell ref="AD214:AD228"/>
    <mergeCell ref="AC214:AC228"/>
    <mergeCell ref="AB214:AB228"/>
    <mergeCell ref="AA214:AA228"/>
    <mergeCell ref="Z214:Z228"/>
    <mergeCell ref="Y214:Y215"/>
    <mergeCell ref="Y221:Y228"/>
    <mergeCell ref="AE18:AE38"/>
    <mergeCell ref="AD18:AD38"/>
    <mergeCell ref="AC18:AC38"/>
    <mergeCell ref="AB18:AB38"/>
    <mergeCell ref="AA18:AA38"/>
    <mergeCell ref="Z18:Z38"/>
    <mergeCell ref="Y19:Y20"/>
    <mergeCell ref="Y34:Y38"/>
    <mergeCell ref="S140:X140"/>
    <mergeCell ref="S147:X147"/>
    <mergeCell ref="S149:X149"/>
    <mergeCell ref="S151:X151"/>
    <mergeCell ref="AA268:AA270"/>
    <mergeCell ref="Z268:Z270"/>
    <mergeCell ref="AD268:AD270"/>
    <mergeCell ref="D268:D270"/>
    <mergeCell ref="B268:B299"/>
    <mergeCell ref="A268:A299"/>
    <mergeCell ref="AD100:AD151"/>
    <mergeCell ref="AC100:AC151"/>
    <mergeCell ref="AB100:AB151"/>
    <mergeCell ref="AA100:AA151"/>
    <mergeCell ref="Z100:Z151"/>
    <mergeCell ref="Z47:Z57"/>
    <mergeCell ref="AA47:AA57"/>
    <mergeCell ref="AB47:AB57"/>
    <mergeCell ref="AC47:AC57"/>
    <mergeCell ref="AD47:AD57"/>
    <mergeCell ref="Q271:Q296"/>
    <mergeCell ref="R271:R296"/>
    <mergeCell ref="P297:P299"/>
    <mergeCell ref="Q268:Q270"/>
    <mergeCell ref="R268:R270"/>
    <mergeCell ref="E271:E296"/>
    <mergeCell ref="F271:F296"/>
    <mergeCell ref="G271:G296"/>
    <mergeCell ref="K271:K296"/>
    <mergeCell ref="L271:L296"/>
    <mergeCell ref="M271:M296"/>
    <mergeCell ref="G297:G299"/>
    <mergeCell ref="A5:A13"/>
    <mergeCell ref="B5:B7"/>
    <mergeCell ref="B8:B13"/>
    <mergeCell ref="D8:D10"/>
    <mergeCell ref="Z8:Z10"/>
    <mergeCell ref="AA8:AA10"/>
    <mergeCell ref="AB8:AB10"/>
    <mergeCell ref="AD8:AD10"/>
    <mergeCell ref="AE8:AE10"/>
    <mergeCell ref="AC8:AC10"/>
    <mergeCell ref="D5:D7"/>
    <mergeCell ref="AE229:AE257"/>
    <mergeCell ref="AD229:AD257"/>
    <mergeCell ref="AC229:AC257"/>
    <mergeCell ref="AB229:AB257"/>
    <mergeCell ref="AA229:AA257"/>
    <mergeCell ref="Z229:Z257"/>
    <mergeCell ref="AE152:AE213"/>
    <mergeCell ref="Z39:Z40"/>
    <mergeCell ref="AA39:AA40"/>
    <mergeCell ref="AB39:AB40"/>
    <mergeCell ref="AC39:AC40"/>
    <mergeCell ref="AD39:AD40"/>
    <mergeCell ref="AE39:AE40"/>
    <mergeCell ref="Z14:Z16"/>
    <mergeCell ref="AA14:AA16"/>
    <mergeCell ref="S87:X87"/>
    <mergeCell ref="S89:X90"/>
    <mergeCell ref="Y173:Y177"/>
    <mergeCell ref="Y183:Y184"/>
    <mergeCell ref="S92:X92"/>
    <mergeCell ref="S94:X98"/>
  </mergeCells>
  <phoneticPr fontId="3" type="noConversion"/>
  <conditionalFormatting sqref="AE465">
    <cfRule type="expression" dxfId="0" priority="1">
      <formula>ROW(AE465)=HighlightRow</formula>
    </cfRule>
  </conditionalFormatting>
  <pageMargins left="0.7" right="0.7" top="0.75" bottom="0.75" header="0.3" footer="0.3"/>
  <pageSetup paperSize="9" scale="35" fitToHeight="0" orientation="landscape" horizontalDpi="4294967295" verticalDpi="4294967295"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'Mjere i ciljevi'!$A$1:$A$65</xm:f>
          </x14:formula1>
          <xm:sqref>D5 D13:D14 D17:D18 D39 D41:D43 D47 D58 D99:D100 D152 D214 D229 D258 D268 D271 D297 D300 D304 D308:D309 D319 D324 D336 D342 D346:D347 D350 D352 D354 D362 D364 D384 D391 D453 D456 D462 D465 D478 D482:D485 D494 D496 D498:D499 D489:D490 D468:D469 D8 D11</xm:sqref>
        </x14:dataValidation>
        <x14:dataValidation type="list" allowBlank="1" showInputMessage="1" showErrorMessage="1" xr:uid="{00000000-0002-0000-0100-000001000000}">
          <x14:formula1>
            <xm:f>'Mjere i ciljevi'!$A$68:$A$85</xm:f>
          </x14:formula1>
          <xm:sqref>B453 B5 B499 B14 B39 B41 B58 B100 B229 B268 B300 B309 B342 B352 B364 B469 B489 B494 B8</xm:sqref>
        </x14:dataValidation>
        <x14:dataValidation type="list" allowBlank="1" showInputMessage="1" showErrorMessage="1" xr:uid="{00000000-0002-0000-0100-000002000000}">
          <x14:formula1>
            <xm:f>'Mjere i ciljevi'!$A$88:$A$96</xm:f>
          </x14:formula1>
          <xm:sqref>A499 A5 A14 A39 A41 A58 A100 A229 A268 A300 A309 A469 A489 A494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161"/>
  <sheetViews>
    <sheetView topLeftCell="A19" workbookViewId="0">
      <selection activeCell="F38" sqref="F38"/>
    </sheetView>
  </sheetViews>
  <sheetFormatPr defaultRowHeight="12.75" x14ac:dyDescent="0.2"/>
  <cols>
    <col min="1" max="1" width="58.7109375" customWidth="1"/>
  </cols>
  <sheetData>
    <row r="1" spans="1:2" x14ac:dyDescent="0.2">
      <c r="A1" s="1" t="s">
        <v>715</v>
      </c>
      <c r="B1" s="4"/>
    </row>
    <row r="2" spans="1:2" x14ac:dyDescent="0.2">
      <c r="A2" s="1" t="s">
        <v>716</v>
      </c>
      <c r="B2" s="4"/>
    </row>
    <row r="3" spans="1:2" x14ac:dyDescent="0.2">
      <c r="A3" s="1" t="s">
        <v>717</v>
      </c>
      <c r="B3" s="3"/>
    </row>
    <row r="4" spans="1:2" x14ac:dyDescent="0.2">
      <c r="A4" s="1" t="s">
        <v>718</v>
      </c>
      <c r="B4" s="4"/>
    </row>
    <row r="5" spans="1:2" x14ac:dyDescent="0.2">
      <c r="A5" s="1" t="s">
        <v>719</v>
      </c>
      <c r="B5" s="3"/>
    </row>
    <row r="6" spans="1:2" x14ac:dyDescent="0.2">
      <c r="A6" s="1" t="s">
        <v>720</v>
      </c>
      <c r="B6" s="3"/>
    </row>
    <row r="7" spans="1:2" x14ac:dyDescent="0.2">
      <c r="A7" s="1" t="s">
        <v>721</v>
      </c>
      <c r="B7" s="3"/>
    </row>
    <row r="8" spans="1:2" x14ac:dyDescent="0.2">
      <c r="A8" s="1" t="s">
        <v>722</v>
      </c>
      <c r="B8" s="3"/>
    </row>
    <row r="9" spans="1:2" x14ac:dyDescent="0.2">
      <c r="A9" s="1" t="s">
        <v>723</v>
      </c>
      <c r="B9" s="4"/>
    </row>
    <row r="10" spans="1:2" x14ac:dyDescent="0.2">
      <c r="A10" s="1" t="s">
        <v>724</v>
      </c>
      <c r="B10" s="3"/>
    </row>
    <row r="11" spans="1:2" x14ac:dyDescent="0.2">
      <c r="A11" s="1" t="s">
        <v>725</v>
      </c>
      <c r="B11" s="3"/>
    </row>
    <row r="12" spans="1:2" x14ac:dyDescent="0.2">
      <c r="A12" s="1" t="s">
        <v>726</v>
      </c>
      <c r="B12" s="3"/>
    </row>
    <row r="13" spans="1:2" x14ac:dyDescent="0.2">
      <c r="A13" s="1" t="s">
        <v>727</v>
      </c>
      <c r="B13" s="4"/>
    </row>
    <row r="14" spans="1:2" x14ac:dyDescent="0.2">
      <c r="A14" s="1" t="s">
        <v>728</v>
      </c>
      <c r="B14" s="3"/>
    </row>
    <row r="15" spans="1:2" x14ac:dyDescent="0.2">
      <c r="A15" s="1" t="s">
        <v>729</v>
      </c>
      <c r="B15" s="3"/>
    </row>
    <row r="16" spans="1:2" x14ac:dyDescent="0.2">
      <c r="A16" s="1" t="s">
        <v>730</v>
      </c>
      <c r="B16" s="3"/>
    </row>
    <row r="17" spans="1:2" x14ac:dyDescent="0.2">
      <c r="A17" s="1" t="s">
        <v>731</v>
      </c>
      <c r="B17" s="4"/>
    </row>
    <row r="18" spans="1:2" x14ac:dyDescent="0.2">
      <c r="A18" s="1" t="s">
        <v>732</v>
      </c>
      <c r="B18" s="4"/>
    </row>
    <row r="19" spans="1:2" x14ac:dyDescent="0.2">
      <c r="A19" s="1" t="s">
        <v>733</v>
      </c>
      <c r="B19" s="3"/>
    </row>
    <row r="20" spans="1:2" x14ac:dyDescent="0.2">
      <c r="A20" s="1" t="s">
        <v>734</v>
      </c>
      <c r="B20" s="3"/>
    </row>
    <row r="21" spans="1:2" x14ac:dyDescent="0.2">
      <c r="A21" s="1" t="s">
        <v>735</v>
      </c>
      <c r="B21" s="3"/>
    </row>
    <row r="22" spans="1:2" x14ac:dyDescent="0.2">
      <c r="A22" s="1" t="s">
        <v>736</v>
      </c>
      <c r="B22" s="4"/>
    </row>
    <row r="23" spans="1:2" x14ac:dyDescent="0.2">
      <c r="A23" s="1" t="s">
        <v>737</v>
      </c>
      <c r="B23" s="4"/>
    </row>
    <row r="24" spans="1:2" x14ac:dyDescent="0.2">
      <c r="A24" s="1" t="s">
        <v>738</v>
      </c>
      <c r="B24" s="4"/>
    </row>
    <row r="25" spans="1:2" x14ac:dyDescent="0.2">
      <c r="A25" s="1" t="s">
        <v>739</v>
      </c>
      <c r="B25" s="3"/>
    </row>
    <row r="26" spans="1:2" x14ac:dyDescent="0.2">
      <c r="A26" s="1" t="s">
        <v>740</v>
      </c>
      <c r="B26" s="3"/>
    </row>
    <row r="27" spans="1:2" x14ac:dyDescent="0.2">
      <c r="A27" s="1" t="s">
        <v>741</v>
      </c>
      <c r="B27" s="3"/>
    </row>
    <row r="28" spans="1:2" x14ac:dyDescent="0.2">
      <c r="A28" s="1" t="s">
        <v>742</v>
      </c>
      <c r="B28" s="4"/>
    </row>
    <row r="29" spans="1:2" x14ac:dyDescent="0.2">
      <c r="A29" s="1" t="s">
        <v>743</v>
      </c>
      <c r="B29" s="3"/>
    </row>
    <row r="30" spans="1:2" x14ac:dyDescent="0.2">
      <c r="A30" s="1" t="s">
        <v>744</v>
      </c>
      <c r="B30" s="3"/>
    </row>
    <row r="31" spans="1:2" x14ac:dyDescent="0.2">
      <c r="A31" s="1" t="s">
        <v>745</v>
      </c>
      <c r="B31" s="3"/>
    </row>
    <row r="32" spans="1:2" x14ac:dyDescent="0.2">
      <c r="A32" s="1" t="s">
        <v>746</v>
      </c>
      <c r="B32" s="3"/>
    </row>
    <row r="33" spans="1:2" x14ac:dyDescent="0.2">
      <c r="A33" s="1" t="s">
        <v>747</v>
      </c>
      <c r="B33" s="3"/>
    </row>
    <row r="34" spans="1:2" x14ac:dyDescent="0.2">
      <c r="A34" s="1" t="s">
        <v>748</v>
      </c>
      <c r="B34" s="4"/>
    </row>
    <row r="35" spans="1:2" x14ac:dyDescent="0.2">
      <c r="A35" s="1" t="s">
        <v>749</v>
      </c>
      <c r="B35" s="3"/>
    </row>
    <row r="36" spans="1:2" x14ac:dyDescent="0.2">
      <c r="A36" s="1" t="s">
        <v>750</v>
      </c>
      <c r="B36" s="4"/>
    </row>
    <row r="37" spans="1:2" x14ac:dyDescent="0.2">
      <c r="A37" s="1" t="s">
        <v>751</v>
      </c>
      <c r="B37" s="3"/>
    </row>
    <row r="38" spans="1:2" x14ac:dyDescent="0.2">
      <c r="A38" s="1" t="s">
        <v>752</v>
      </c>
      <c r="B38" s="3"/>
    </row>
    <row r="39" spans="1:2" x14ac:dyDescent="0.2">
      <c r="A39" s="1" t="s">
        <v>753</v>
      </c>
      <c r="B39" s="3"/>
    </row>
    <row r="40" spans="1:2" x14ac:dyDescent="0.2">
      <c r="A40" s="1" t="s">
        <v>754</v>
      </c>
      <c r="B40" s="3"/>
    </row>
    <row r="41" spans="1:2" x14ac:dyDescent="0.2">
      <c r="A41" s="1" t="s">
        <v>755</v>
      </c>
      <c r="B41" s="4"/>
    </row>
    <row r="42" spans="1:2" x14ac:dyDescent="0.2">
      <c r="A42" s="1" t="s">
        <v>756</v>
      </c>
      <c r="B42" s="3"/>
    </row>
    <row r="43" spans="1:2" x14ac:dyDescent="0.2">
      <c r="A43" s="1" t="s">
        <v>757</v>
      </c>
      <c r="B43" s="3"/>
    </row>
    <row r="44" spans="1:2" x14ac:dyDescent="0.2">
      <c r="A44" s="1" t="s">
        <v>758</v>
      </c>
      <c r="B44" s="3"/>
    </row>
    <row r="45" spans="1:2" x14ac:dyDescent="0.2">
      <c r="A45" s="1" t="s">
        <v>759</v>
      </c>
      <c r="B45" s="3"/>
    </row>
    <row r="46" spans="1:2" x14ac:dyDescent="0.2">
      <c r="A46" s="1" t="s">
        <v>760</v>
      </c>
      <c r="B46" s="3"/>
    </row>
    <row r="47" spans="1:2" x14ac:dyDescent="0.2">
      <c r="A47" s="1" t="s">
        <v>761</v>
      </c>
      <c r="B47" s="3"/>
    </row>
    <row r="48" spans="1:2" x14ac:dyDescent="0.2">
      <c r="A48" s="1" t="s">
        <v>762</v>
      </c>
      <c r="B48" s="3"/>
    </row>
    <row r="49" spans="1:2" x14ac:dyDescent="0.2">
      <c r="A49" s="1" t="s">
        <v>763</v>
      </c>
      <c r="B49" s="4"/>
    </row>
    <row r="50" spans="1:2" x14ac:dyDescent="0.2">
      <c r="A50" s="1" t="s">
        <v>764</v>
      </c>
      <c r="B50" s="3"/>
    </row>
    <row r="51" spans="1:2" x14ac:dyDescent="0.2">
      <c r="A51" s="1" t="s">
        <v>765</v>
      </c>
      <c r="B51" s="3"/>
    </row>
    <row r="52" spans="1:2" x14ac:dyDescent="0.2">
      <c r="A52" s="1" t="s">
        <v>766</v>
      </c>
      <c r="B52" s="4"/>
    </row>
    <row r="53" spans="1:2" x14ac:dyDescent="0.2">
      <c r="A53" s="1" t="s">
        <v>767</v>
      </c>
      <c r="B53" s="3"/>
    </row>
    <row r="54" spans="1:2" x14ac:dyDescent="0.2">
      <c r="A54" s="1" t="s">
        <v>768</v>
      </c>
      <c r="B54" s="3"/>
    </row>
    <row r="55" spans="1:2" x14ac:dyDescent="0.2">
      <c r="A55" s="1" t="s">
        <v>769</v>
      </c>
      <c r="B55" s="3"/>
    </row>
    <row r="56" spans="1:2" x14ac:dyDescent="0.2">
      <c r="A56" s="1" t="s">
        <v>770</v>
      </c>
      <c r="B56" s="3"/>
    </row>
    <row r="57" spans="1:2" x14ac:dyDescent="0.2">
      <c r="A57" s="1" t="s">
        <v>771</v>
      </c>
      <c r="B57" s="3"/>
    </row>
    <row r="58" spans="1:2" x14ac:dyDescent="0.2">
      <c r="A58" s="1" t="s">
        <v>772</v>
      </c>
      <c r="B58" s="3"/>
    </row>
    <row r="59" spans="1:2" x14ac:dyDescent="0.2">
      <c r="A59" s="1" t="s">
        <v>773</v>
      </c>
      <c r="B59" s="3"/>
    </row>
    <row r="60" spans="1:2" x14ac:dyDescent="0.2">
      <c r="A60" s="1" t="s">
        <v>774</v>
      </c>
      <c r="B60" s="3"/>
    </row>
    <row r="61" spans="1:2" x14ac:dyDescent="0.2">
      <c r="A61" s="1" t="s">
        <v>775</v>
      </c>
      <c r="B61" s="3"/>
    </row>
    <row r="62" spans="1:2" x14ac:dyDescent="0.2">
      <c r="A62" s="1" t="s">
        <v>776</v>
      </c>
      <c r="B62" s="3"/>
    </row>
    <row r="63" spans="1:2" x14ac:dyDescent="0.2">
      <c r="A63" s="1" t="s">
        <v>777</v>
      </c>
      <c r="B63" s="3"/>
    </row>
    <row r="64" spans="1:2" x14ac:dyDescent="0.2">
      <c r="A64" s="1" t="s">
        <v>778</v>
      </c>
      <c r="B64" s="3"/>
    </row>
    <row r="65" spans="1:2" x14ac:dyDescent="0.2">
      <c r="A65" s="1" t="s">
        <v>1204</v>
      </c>
      <c r="B65" s="3"/>
    </row>
    <row r="67" spans="1:2" x14ac:dyDescent="0.2">
      <c r="A67" s="1" t="s">
        <v>621</v>
      </c>
    </row>
    <row r="68" spans="1:2" x14ac:dyDescent="0.2">
      <c r="A68" s="1" t="s">
        <v>603</v>
      </c>
    </row>
    <row r="69" spans="1:2" x14ac:dyDescent="0.2">
      <c r="A69" s="1" t="s">
        <v>604</v>
      </c>
    </row>
    <row r="70" spans="1:2" x14ac:dyDescent="0.2">
      <c r="A70" s="1" t="s">
        <v>605</v>
      </c>
    </row>
    <row r="71" spans="1:2" x14ac:dyDescent="0.2">
      <c r="A71" s="1" t="s">
        <v>606</v>
      </c>
    </row>
    <row r="72" spans="1:2" x14ac:dyDescent="0.2">
      <c r="A72" s="1" t="s">
        <v>607</v>
      </c>
    </row>
    <row r="73" spans="1:2" x14ac:dyDescent="0.2">
      <c r="A73" s="1" t="s">
        <v>608</v>
      </c>
    </row>
    <row r="74" spans="1:2" x14ac:dyDescent="0.2">
      <c r="A74" s="1" t="s">
        <v>609</v>
      </c>
    </row>
    <row r="75" spans="1:2" x14ac:dyDescent="0.2">
      <c r="A75" s="1" t="s">
        <v>610</v>
      </c>
    </row>
    <row r="76" spans="1:2" x14ac:dyDescent="0.2">
      <c r="A76" s="1" t="s">
        <v>611</v>
      </c>
    </row>
    <row r="77" spans="1:2" x14ac:dyDescent="0.2">
      <c r="A77" t="s">
        <v>594</v>
      </c>
    </row>
    <row r="78" spans="1:2" x14ac:dyDescent="0.2">
      <c r="A78" t="s">
        <v>595</v>
      </c>
    </row>
    <row r="79" spans="1:2" x14ac:dyDescent="0.2">
      <c r="A79" t="s">
        <v>596</v>
      </c>
    </row>
    <row r="80" spans="1:2" x14ac:dyDescent="0.2">
      <c r="A80" t="s">
        <v>597</v>
      </c>
    </row>
    <row r="81" spans="1:1" x14ac:dyDescent="0.2">
      <c r="A81" t="s">
        <v>598</v>
      </c>
    </row>
    <row r="82" spans="1:1" x14ac:dyDescent="0.2">
      <c r="A82" t="s">
        <v>599</v>
      </c>
    </row>
    <row r="83" spans="1:1" x14ac:dyDescent="0.2">
      <c r="A83" t="s">
        <v>601</v>
      </c>
    </row>
    <row r="84" spans="1:1" x14ac:dyDescent="0.2">
      <c r="A84" t="s">
        <v>600</v>
      </c>
    </row>
    <row r="85" spans="1:1" x14ac:dyDescent="0.2">
      <c r="A85" t="s">
        <v>602</v>
      </c>
    </row>
    <row r="87" spans="1:1" x14ac:dyDescent="0.2">
      <c r="A87" s="1" t="s">
        <v>622</v>
      </c>
    </row>
    <row r="88" spans="1:1" x14ac:dyDescent="0.2">
      <c r="A88" s="1" t="s">
        <v>613</v>
      </c>
    </row>
    <row r="89" spans="1:1" x14ac:dyDescent="0.2">
      <c r="A89" s="1" t="s">
        <v>614</v>
      </c>
    </row>
    <row r="90" spans="1:1" x14ac:dyDescent="0.2">
      <c r="A90" s="1" t="s">
        <v>615</v>
      </c>
    </row>
    <row r="91" spans="1:1" x14ac:dyDescent="0.2">
      <c r="A91" s="1" t="s">
        <v>616</v>
      </c>
    </row>
    <row r="92" spans="1:1" x14ac:dyDescent="0.2">
      <c r="A92" s="1" t="s">
        <v>617</v>
      </c>
    </row>
    <row r="93" spans="1:1" x14ac:dyDescent="0.2">
      <c r="A93" s="1" t="s">
        <v>618</v>
      </c>
    </row>
    <row r="94" spans="1:1" x14ac:dyDescent="0.2">
      <c r="A94" s="1" t="s">
        <v>619</v>
      </c>
    </row>
    <row r="95" spans="1:1" x14ac:dyDescent="0.2">
      <c r="A95" s="1" t="s">
        <v>620</v>
      </c>
    </row>
    <row r="96" spans="1:1" x14ac:dyDescent="0.2">
      <c r="A96" t="s">
        <v>612</v>
      </c>
    </row>
    <row r="98" spans="1:1" x14ac:dyDescent="0.2">
      <c r="A98" s="1"/>
    </row>
    <row r="99" spans="1:1" x14ac:dyDescent="0.2">
      <c r="A99" s="1"/>
    </row>
    <row r="100" spans="1:1" x14ac:dyDescent="0.2">
      <c r="A100" s="1"/>
    </row>
    <row r="101" spans="1:1" x14ac:dyDescent="0.2">
      <c r="A101" s="1"/>
    </row>
    <row r="102" spans="1:1" x14ac:dyDescent="0.2">
      <c r="A102" s="1"/>
    </row>
    <row r="103" spans="1:1" x14ac:dyDescent="0.2">
      <c r="A103" s="1"/>
    </row>
    <row r="104" spans="1:1" x14ac:dyDescent="0.2">
      <c r="A104" s="1"/>
    </row>
    <row r="105" spans="1:1" x14ac:dyDescent="0.2">
      <c r="A105" s="1"/>
    </row>
    <row r="106" spans="1:1" x14ac:dyDescent="0.2">
      <c r="A106" s="1"/>
    </row>
    <row r="107" spans="1:1" x14ac:dyDescent="0.2">
      <c r="A107" s="1"/>
    </row>
    <row r="108" spans="1:1" x14ac:dyDescent="0.2">
      <c r="A108" s="1"/>
    </row>
    <row r="109" spans="1:1" x14ac:dyDescent="0.2">
      <c r="A109" s="1"/>
    </row>
    <row r="110" spans="1:1" x14ac:dyDescent="0.2">
      <c r="A110" s="1"/>
    </row>
    <row r="111" spans="1:1" x14ac:dyDescent="0.2">
      <c r="A111" s="1"/>
    </row>
    <row r="112" spans="1:1" x14ac:dyDescent="0.2">
      <c r="A112" s="1"/>
    </row>
    <row r="113" spans="1:1" x14ac:dyDescent="0.2">
      <c r="A113" s="5"/>
    </row>
    <row r="114" spans="1:1" x14ac:dyDescent="0.2">
      <c r="A114" s="1"/>
    </row>
    <row r="115" spans="1:1" x14ac:dyDescent="0.2">
      <c r="A115" s="1"/>
    </row>
    <row r="116" spans="1:1" x14ac:dyDescent="0.2">
      <c r="A116" s="1"/>
    </row>
    <row r="117" spans="1:1" x14ac:dyDescent="0.2">
      <c r="A117" s="1"/>
    </row>
    <row r="118" spans="1:1" x14ac:dyDescent="0.2">
      <c r="A118" s="1"/>
    </row>
    <row r="119" spans="1:1" x14ac:dyDescent="0.2">
      <c r="A119" s="1"/>
    </row>
    <row r="120" spans="1:1" x14ac:dyDescent="0.2">
      <c r="A120" s="1"/>
    </row>
    <row r="121" spans="1:1" x14ac:dyDescent="0.2">
      <c r="A121" s="1"/>
    </row>
    <row r="122" spans="1:1" x14ac:dyDescent="0.2">
      <c r="A122" s="1"/>
    </row>
    <row r="123" spans="1:1" x14ac:dyDescent="0.2">
      <c r="A123" s="1"/>
    </row>
    <row r="124" spans="1:1" x14ac:dyDescent="0.2">
      <c r="A124" s="1"/>
    </row>
    <row r="125" spans="1:1" x14ac:dyDescent="0.2">
      <c r="A125" s="1"/>
    </row>
    <row r="126" spans="1:1" x14ac:dyDescent="0.2">
      <c r="A126" s="1"/>
    </row>
    <row r="127" spans="1:1" x14ac:dyDescent="0.2">
      <c r="A127" s="1"/>
    </row>
    <row r="128" spans="1:1" x14ac:dyDescent="0.2">
      <c r="A128" s="1"/>
    </row>
    <row r="129" spans="1:1" x14ac:dyDescent="0.2">
      <c r="A129" s="1"/>
    </row>
    <row r="130" spans="1:1" x14ac:dyDescent="0.2">
      <c r="A130" s="1"/>
    </row>
    <row r="131" spans="1:1" x14ac:dyDescent="0.2">
      <c r="A131" s="6"/>
    </row>
    <row r="132" spans="1:1" x14ac:dyDescent="0.2">
      <c r="A132" s="1"/>
    </row>
    <row r="133" spans="1:1" x14ac:dyDescent="0.2">
      <c r="A133" s="1"/>
    </row>
    <row r="134" spans="1:1" x14ac:dyDescent="0.2">
      <c r="A134" s="1"/>
    </row>
    <row r="135" spans="1:1" x14ac:dyDescent="0.2">
      <c r="A135" s="1"/>
    </row>
    <row r="136" spans="1:1" x14ac:dyDescent="0.2">
      <c r="A136" s="1"/>
    </row>
    <row r="137" spans="1:1" x14ac:dyDescent="0.2">
      <c r="A137" s="1"/>
    </row>
    <row r="138" spans="1:1" x14ac:dyDescent="0.2">
      <c r="A138" s="1"/>
    </row>
    <row r="139" spans="1:1" x14ac:dyDescent="0.2">
      <c r="A139" s="1"/>
    </row>
    <row r="140" spans="1:1" x14ac:dyDescent="0.2">
      <c r="A140" s="1"/>
    </row>
    <row r="141" spans="1:1" x14ac:dyDescent="0.2">
      <c r="A141" s="1"/>
    </row>
    <row r="142" spans="1:1" x14ac:dyDescent="0.2">
      <c r="A142" s="1"/>
    </row>
    <row r="143" spans="1:1" x14ac:dyDescent="0.2">
      <c r="A143" s="1"/>
    </row>
    <row r="144" spans="1:1" x14ac:dyDescent="0.2">
      <c r="A144" s="1"/>
    </row>
    <row r="145" spans="1:1" x14ac:dyDescent="0.2">
      <c r="A145" s="1"/>
    </row>
    <row r="146" spans="1:1" x14ac:dyDescent="0.2">
      <c r="A146" s="1"/>
    </row>
    <row r="147" spans="1:1" x14ac:dyDescent="0.2">
      <c r="A147" s="1"/>
    </row>
    <row r="148" spans="1:1" x14ac:dyDescent="0.2">
      <c r="A148" s="1"/>
    </row>
    <row r="149" spans="1:1" x14ac:dyDescent="0.2">
      <c r="A149" s="1"/>
    </row>
    <row r="150" spans="1:1" x14ac:dyDescent="0.2">
      <c r="A150" s="1"/>
    </row>
    <row r="151" spans="1:1" x14ac:dyDescent="0.2">
      <c r="A151" s="1"/>
    </row>
    <row r="152" spans="1:1" x14ac:dyDescent="0.2">
      <c r="A152" s="1"/>
    </row>
    <row r="153" spans="1:1" x14ac:dyDescent="0.2">
      <c r="A153" s="1"/>
    </row>
    <row r="154" spans="1:1" x14ac:dyDescent="0.2">
      <c r="A154" s="1"/>
    </row>
    <row r="155" spans="1:1" x14ac:dyDescent="0.2">
      <c r="A155" s="1"/>
    </row>
    <row r="156" spans="1:1" x14ac:dyDescent="0.2">
      <c r="A156" s="1"/>
    </row>
    <row r="157" spans="1:1" x14ac:dyDescent="0.2">
      <c r="A157" s="1"/>
    </row>
    <row r="158" spans="1:1" x14ac:dyDescent="0.2">
      <c r="A158" s="1"/>
    </row>
    <row r="159" spans="1:1" x14ac:dyDescent="0.2">
      <c r="A159" s="1"/>
    </row>
    <row r="160" spans="1:1" x14ac:dyDescent="0.2">
      <c r="A160" s="1"/>
    </row>
    <row r="161" spans="1:1" x14ac:dyDescent="0.2">
      <c r="A161" s="1"/>
    </row>
  </sheetData>
  <sortState xmlns:xlrd2="http://schemas.microsoft.com/office/spreadsheetml/2017/richdata2" ref="A1:A65">
    <sortCondition ref="A1:A6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Provedbeni program</vt:lpstr>
      <vt:lpstr>Mjere i ciljevi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Lehpamer</dc:creator>
  <cp:lastModifiedBy>Ivan Lehpamer</cp:lastModifiedBy>
  <cp:lastPrinted>2023-06-16T07:51:12Z</cp:lastPrinted>
  <dcterms:created xsi:type="dcterms:W3CDTF">2022-11-10T16:32:57Z</dcterms:created>
  <dcterms:modified xsi:type="dcterms:W3CDTF">2023-06-16T07:51:34Z</dcterms:modified>
</cp:coreProperties>
</file>